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"/>
    </mc:Choice>
  </mc:AlternateContent>
  <xr:revisionPtr revIDLastSave="0" documentId="13_ncr:1_{A1EE85E0-985C-4EED-9DB6-3F8B73794B01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CARTERA Y GLOSAS" sheetId="1" r:id="rId1"/>
    <sheet name="DETALLE DE EJECUCIÓN" sheetId="2" r:id="rId2"/>
  </sheets>
  <definedNames>
    <definedName name="_xlnm.Print_Area" localSheetId="0">'CARTERA Y GLOSAS'!$A$2:$AH$19</definedName>
    <definedName name="_xlnm.Print_Titles" localSheetId="0">'CARTERA Y GLOSAS'!$2:$11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1" l="1"/>
  <c r="U15" i="1"/>
  <c r="U16" i="1"/>
  <c r="U17" i="1"/>
  <c r="U18" i="1"/>
  <c r="U19" i="1"/>
  <c r="U13" i="1"/>
  <c r="S14" i="1"/>
  <c r="T14" i="1" s="1"/>
  <c r="S15" i="1"/>
  <c r="S16" i="1"/>
  <c r="S17" i="1"/>
  <c r="S18" i="1"/>
  <c r="S19" i="1"/>
  <c r="S13" i="1"/>
  <c r="R13" i="1"/>
  <c r="K17" i="1"/>
  <c r="K13" i="1"/>
  <c r="Q14" i="1"/>
  <c r="Q13" i="1"/>
  <c r="N16" i="1"/>
  <c r="T13" i="1" l="1"/>
  <c r="H14" i="1" l="1"/>
  <c r="H13" i="1"/>
  <c r="I15" i="2" l="1"/>
  <c r="Q15" i="1"/>
  <c r="Q16" i="1"/>
  <c r="Q17" i="1"/>
  <c r="Q18" i="1"/>
  <c r="Q19" i="1"/>
  <c r="N15" i="1"/>
  <c r="N17" i="1"/>
  <c r="N18" i="1"/>
  <c r="N19" i="1"/>
  <c r="K15" i="1"/>
  <c r="K16" i="1"/>
  <c r="K18" i="1"/>
  <c r="K19" i="1"/>
  <c r="H15" i="1"/>
  <c r="H16" i="1"/>
  <c r="H17" i="1"/>
  <c r="H18" i="1"/>
  <c r="H19" i="1"/>
  <c r="N13" i="1"/>
  <c r="K14" i="1"/>
  <c r="N14" i="1"/>
  <c r="E20" i="1"/>
  <c r="T19" i="1" l="1"/>
  <c r="T18" i="1"/>
  <c r="T17" i="1"/>
  <c r="T16" i="1"/>
  <c r="T15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<sst xmlns="http://schemas.openxmlformats.org/spreadsheetml/2006/main" count="105" uniqueCount="86">
  <si>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</si>
  <si>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</si>
  <si>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</si>
  <si>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</si>
  <si>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</si>
  <si>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</si>
  <si>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</si>
  <si>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</si>
  <si>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</si>
  <si>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</si>
  <si>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</si>
  <si>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</si>
  <si>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</si>
  <si>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</si>
  <si>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</si>
  <si>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</si>
  <si>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</si>
  <si>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</si>
  <si>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</si>
  <si>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</si>
  <si>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</si>
  <si>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</si>
  <si>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</si>
  <si>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</si>
  <si>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</si>
  <si>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</si>
  <si>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</si>
  <si>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</si>
  <si>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</si>
  <si>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</si>
  <si>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</si>
  <si>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</si>
  <si>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</si>
  <si>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</si>
  <si>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</si>
  <si>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</si>
  <si>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</si>
  <si>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</si>
  <si>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</si>
  <si>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</si>
  <si>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</si>
  <si>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</si>
  <si>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</si>
  <si>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</si>
  <si>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</si>
  <si>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</si>
  <si>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</si>
  <si>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</si>
  <si>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</si>
  <si>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3. Dar respuesta oportunamente las objeciones y glosas que se presenten de conformidad con la normatividad y los procedimientos establecidos por la entidad.</t>
  </si>
  <si>
    <t>4. Incrementar el flujo de recursos por or cobro de cartera, mediante cobro persuasivos y conciliaciones de cartera de acuerdo a la garantía que presenre la factura para su pago.</t>
  </si>
  <si>
    <t xml:space="preserve">5.  Desarrollar  comites y reuniones con el fin de facilitar la toma de decisiones. </t>
  </si>
  <si>
    <t xml:space="preserve">6 . Presentar informes mensuales de la gestión sobre el estado de cartera y glosas a la gerencia. </t>
  </si>
  <si>
    <t xml:space="preserve"> 7. Reportar todos los informes de Ley oportunamente de acuerdo a lo establecido en la norma respectiva</t>
  </si>
  <si>
    <t>Radicar el 100% de las facturas entregadas pro facturación</t>
  </si>
  <si>
    <t>Presentar respuesta a las glosas y devoluciones de a cuerdo a los términos establecidos en la normatividad vigente</t>
  </si>
  <si>
    <t>Realizar cobros persuasivos a los deudores mensualmente, por medio de correos ordinarios, correos electrónicos, telefónicos y visita presencial. Realizar cruce de información de cartera con los clientes , trimestralmente. Se realizaran cobros jurididicos de acuerdo al comportamiento de la deuda.</t>
  </si>
  <si>
    <t xml:space="preserve">CARTERAY GLOSAS </t>
  </si>
  <si>
    <t>Se realizaran comites de cartera y glosas, mensualmente donde se presentará la gestión y estado de la cartera.</t>
  </si>
  <si>
    <t>Mensualmente se realizarán informes  cirular FT0025 reporte de facturacion  de EPS en el período; Informe Fenix; Informe seguimiento tareas Supersalud;  Presentar informes de contro a Contraloría, cada vez que requieram (trimestral, semestral)</t>
  </si>
  <si>
    <r>
      <rPr>
        <b/>
        <sz val="8"/>
        <color indexed="8"/>
        <rFont val="Arial"/>
        <family val="2"/>
      </rPr>
      <t>Código:</t>
    </r>
    <r>
      <rPr>
        <sz val="8"/>
        <color indexed="8"/>
        <rFont val="Arial"/>
        <family val="2"/>
      </rPr>
      <t xml:space="preserve"> C.7.FOR.001</t>
    </r>
  </si>
  <si>
    <r>
      <rPr>
        <b/>
        <sz val="8"/>
        <color indexed="8"/>
        <rFont val="Arial"/>
        <family val="2"/>
      </rPr>
      <t>Versión:</t>
    </r>
    <r>
      <rPr>
        <sz val="8"/>
        <color indexed="8"/>
        <rFont val="Arial"/>
        <family val="2"/>
      </rPr>
      <t xml:space="preserve"> 003</t>
    </r>
  </si>
  <si>
    <r>
      <rPr>
        <b/>
        <sz val="8"/>
        <color indexed="8"/>
        <rFont val="Arial"/>
        <family val="2"/>
      </rPr>
      <t xml:space="preserve">Aprobado: </t>
    </r>
    <r>
      <rPr>
        <sz val="8"/>
        <color indexed="8"/>
        <rFont val="Arial"/>
        <family val="2"/>
      </rPr>
      <t>Gestión de la Calidad</t>
    </r>
  </si>
  <si>
    <t>1. Radicar las facturas emitidas por facturación al área de cartera en el periodo corresponfiente.</t>
  </si>
  <si>
    <t>Radicar el 100% de las facturas, entregadas por facturación al área de Cartera</t>
  </si>
  <si>
    <t xml:space="preserve">2. Registrar todas las objeciones y devoluciones de las que son objeto las facturación radicada. </t>
  </si>
  <si>
    <t>Mensualmente se realizarán informes  cirular FT0025 reporte de facturacion  de EPS en el período; Informe Fenix; Informe seguimiento tareas Supersalud;  Presentar informes de control a Contraloría, cada vez que requieram (trimestral, semestral)</t>
  </si>
  <si>
    <t>Se derarrollaran reuniones con funcionarios de Cartera y Glosas cada vez que se requiera; se realizara comité de de seguimientos a procesos de facturación, glosas y cartera y se solicitará realizar mínimo un comite al año : comité  Técnico de sostenibilidad Contable y financiera, con el fin de mantener depurada la cartera .</t>
  </si>
  <si>
    <t>DEPENDENCIA: CARTERA Y GLOSAS</t>
  </si>
  <si>
    <t>Presentar respuesta al total de glosas y devoluciones de a cuerdo a los términos establecidos en la normatividad vigente</t>
  </si>
  <si>
    <r>
      <rPr>
        <b/>
        <sz val="8"/>
        <rFont val="Arial"/>
        <family val="2"/>
      </rPr>
      <t xml:space="preserve">Fecha: </t>
    </r>
    <r>
      <rPr>
        <sz val="8"/>
        <rFont val="Arial"/>
        <family val="2"/>
      </rPr>
      <t>Marzo 2022</t>
    </r>
  </si>
  <si>
    <t>Se realizara comites de cartera mensualmente donde se presentará la gestión y estado de la cartera</t>
  </si>
  <si>
    <t>Regisatrar en el sistemael 100% de las glosas y devoluciones enviadas por correos físiscos y electrónicos</t>
  </si>
  <si>
    <t>Registraren el sistemael 100% de las glosas y devoluciones enviadas por correos físiscos y electrónicos</t>
  </si>
  <si>
    <t xml:space="preserve"> PLAN OPERATIVO ANUAL - VIGENCIA:  2023</t>
  </si>
  <si>
    <t>CARTERA Y GLOSAS</t>
  </si>
  <si>
    <t>JEFE DE ÁREA / LÍDER DE PROCESO: D</t>
  </si>
  <si>
    <t>ENIS ACOSTA PIMIENTA</t>
  </si>
  <si>
    <t>Radicar las facturas emitidas por facturación al área de cartera en el periodo.</t>
  </si>
  <si>
    <t>Dar respuesta oportunamente las objeciones y glosas que se presenten de conformidad con la normatividad y los procedimientos establecidos por la entidad.</t>
  </si>
  <si>
    <t xml:space="preserve">Registrar todas las objeciones y devoluciones de las que son objeto las facturacion radicada. </t>
  </si>
  <si>
    <t>Incrementar el flujo de recursos por or cobro de cartera, mediante cobro persuasivos y conciliaciones de cartera de acuerdo a la garantía que presenre la factura para su pago.</t>
  </si>
  <si>
    <t xml:space="preserve">Desarrollar  comites y reuniones con el fin de facilitar la toma de decisiones. </t>
  </si>
  <si>
    <t xml:space="preserve">Presentar informes mensuales de la gestión sobre el estado de cartera y glosas a la gerencia. </t>
  </si>
  <si>
    <t>Reportar todos los informes de Ley oportunamente de acuerdo a lo establecido en la norma respectiva.</t>
  </si>
  <si>
    <t>DENIS ACOSTA PIMIENTA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</si>
</sst>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name val="Arial"/>
      <family val="2"/>
      <charset val="1"/>
    </font>
    <font>
      <sz val="8"/>
      <color indexed="8"/>
      <name val="Arial"/>
      <family val="2"/>
      <charset val="1"/>
    </font>
    <font>
      <sz val="11"/>
      <name val="Calibri"/>
      <family val="2"/>
    </font>
    <font>
      <sz val="12"/>
      <name val="Arial Narrow"/>
      <family val="2"/>
    </font>
    <font>
      <sz val="1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justify" vertical="center" textRotation="90" wrapText="1"/>
    </xf>
    <xf numFmtId="0" fontId="2" fillId="0" borderId="0" xfId="0" applyFont="1" applyAlignment="1">
      <alignment vertical="center" wrapText="1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Protection="1">
      <protection locked="0"/>
    </xf>
    <xf numFmtId="0" fontId="18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9" fontId="2" fillId="8" borderId="29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2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wrapText="1"/>
    </xf>
    <xf numFmtId="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3" fillId="0" borderId="1" xfId="0" applyFont="1" applyBorder="1" applyAlignment="1">
      <alignment horizontal="justify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2" fillId="16" borderId="1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15" borderId="1" xfId="0" applyFont="1" applyFill="1" applyBorder="1" applyAlignment="1">
      <alignment horizontal="center" vertical="center" textRotation="90" wrapText="1"/>
    </xf>
    <xf numFmtId="0" fontId="2" fillId="1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textRotation="90" wrapText="1"/>
    </xf>
    <xf numFmtId="0" fontId="3" fillId="13" borderId="1" xfId="0" applyFont="1" applyFill="1" applyBorder="1" applyAlignment="1">
      <alignment horizontal="center" vertical="center" textRotation="90" wrapText="1"/>
    </xf>
    <xf numFmtId="0" fontId="2" fillId="14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2" fillId="1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9" fillId="5" borderId="30" xfId="0" applyFont="1" applyFill="1" applyBorder="1" applyAlignment="1" applyProtection="1">
      <alignment horizontal="left" vertical="center" wrapText="1"/>
      <protection locked="0"/>
    </xf>
    <xf numFmtId="0" fontId="9" fillId="5" borderId="19" xfId="0" applyFont="1" applyFill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  <protection locked="0"/>
    </xf>
    <xf numFmtId="0" fontId="9" fillId="5" borderId="26" xfId="0" applyFont="1" applyFill="1" applyBorder="1" applyAlignment="1" applyProtection="1">
      <alignment horizontal="left" vertical="center" wrapText="1"/>
      <protection locked="0"/>
    </xf>
    <xf numFmtId="0" fontId="9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1F55A322-D7C0-4424-AD67-35BA730A18C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372341</xdr:colOff>
      <xdr:row>1</xdr:row>
      <xdr:rowOff>9525</xdr:rowOff>
    </xdr:from>
    <xdr:to>
      <xdr:col>3</xdr:col>
      <xdr:colOff>952500</xdr:colOff>
      <xdr:row>5</xdr:row>
      <xdr:rowOff>8659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174048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39997558519241921"/>
  </sheetPr>
  <dimension ref="B1:HP42"/>
  <sheetViews>
    <sheetView showGridLines="0" topLeftCell="A18" zoomScale="110" zoomScaleNormal="110" workbookViewId="0">
      <selection activeCell="P21" sqref="P21"/>
    </sheetView>
  </sheetViews>
  <sheetFormatPr baseColWidth="10" defaultRowHeight="11.25" x14ac:dyDescent="0.2"/>
  <cols>
    <col min="1" max="1" width="4.7109375" style="18" customWidth="1"/>
    <col min="2" max="2" width="9.7109375" style="1" customWidth="1"/>
    <col min="3" max="3" width="35.28515625" style="1" customWidth="1"/>
    <col min="4" max="4" width="26.14062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11" customWidth="1"/>
    <col min="9" max="9" width="8.5703125" style="1" customWidth="1"/>
    <col min="10" max="10" width="5" style="1" customWidth="1"/>
    <col min="11" max="11" width="9.5703125" style="11" customWidth="1"/>
    <col min="12" max="12" width="8.5703125" style="1" customWidth="1"/>
    <col min="13" max="13" width="6.5703125" style="1" customWidth="1"/>
    <col min="14" max="14" width="9.5703125" style="11" customWidth="1"/>
    <col min="15" max="15" width="7.7109375" style="1" customWidth="1"/>
    <col min="16" max="16" width="5.28515625" style="1" customWidth="1"/>
    <col min="17" max="17" width="7.7109375" style="11" customWidth="1"/>
    <col min="18" max="18" width="10" style="11" customWidth="1"/>
    <col min="19" max="19" width="8.140625" style="11" customWidth="1"/>
    <col min="20" max="21" width="7.42578125" style="11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8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68"/>
      <c r="C2" s="69"/>
      <c r="D2" s="70"/>
      <c r="E2" s="87" t="s">
        <v>32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50" t="s">
        <v>60</v>
      </c>
      <c r="AH2" s="50"/>
      <c r="AI2" s="50"/>
      <c r="AJ2" s="1"/>
    </row>
    <row r="3" spans="2:36" s="3" customFormat="1" ht="23.25" customHeight="1" x14ac:dyDescent="0.2">
      <c r="B3" s="71"/>
      <c r="C3" s="72"/>
      <c r="D3" s="73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50" t="s">
        <v>61</v>
      </c>
      <c r="AH3" s="50"/>
      <c r="AI3" s="50"/>
      <c r="AJ3" s="1"/>
    </row>
    <row r="4" spans="2:36" s="3" customFormat="1" ht="23.25" customHeight="1" x14ac:dyDescent="0.2">
      <c r="B4" s="71"/>
      <c r="C4" s="72"/>
      <c r="D4" s="73"/>
      <c r="E4" s="87" t="s">
        <v>37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51" t="s">
        <v>70</v>
      </c>
      <c r="AH4" s="51"/>
      <c r="AI4" s="51"/>
      <c r="AJ4" s="1"/>
    </row>
    <row r="5" spans="2:36" s="3" customFormat="1" ht="42" customHeight="1" x14ac:dyDescent="0.2">
      <c r="B5" s="74"/>
      <c r="C5" s="75"/>
      <c r="D5" s="76"/>
      <c r="E5" s="87" t="s">
        <v>74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50" t="s">
        <v>62</v>
      </c>
      <c r="AH5" s="50"/>
      <c r="AI5" s="50"/>
      <c r="AJ5" s="1"/>
    </row>
    <row r="6" spans="2:36" s="1" customFormat="1" ht="50.25" customHeight="1" x14ac:dyDescent="0.2">
      <c r="B6" s="84" t="s">
        <v>68</v>
      </c>
      <c r="C6" s="85"/>
      <c r="D6" s="78"/>
      <c r="E6" s="86" t="s">
        <v>75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7" t="s">
        <v>0</v>
      </c>
      <c r="AD6" s="47"/>
      <c r="AE6" s="47"/>
      <c r="AF6" s="47"/>
      <c r="AG6" s="48"/>
      <c r="AH6" s="48"/>
      <c r="AI6" s="49"/>
    </row>
    <row r="7" spans="2:36" s="1" customFormat="1" ht="49.15" customHeight="1" x14ac:dyDescent="0.2">
      <c r="B7" s="77" t="s">
        <v>76</v>
      </c>
      <c r="C7" s="78"/>
      <c r="D7" s="79"/>
      <c r="E7" s="56" t="s">
        <v>77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</row>
    <row r="8" spans="2:36" s="1" customFormat="1" ht="27.75" customHeight="1" x14ac:dyDescent="0.2">
      <c r="B8" s="80" t="s">
        <v>35</v>
      </c>
      <c r="C8" s="8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2:36" s="1" customFormat="1" ht="25.5" customHeight="1" x14ac:dyDescent="0.2">
      <c r="B9" s="82" t="s">
        <v>46</v>
      </c>
      <c r="C9" s="83"/>
      <c r="D9" s="60"/>
      <c r="E9" s="60"/>
      <c r="F9" s="60" t="s">
        <v>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 t="s">
        <v>2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2:36" s="2" customFormat="1" ht="42" customHeight="1" x14ac:dyDescent="0.2">
      <c r="B10" s="88" t="s">
        <v>3</v>
      </c>
      <c r="C10" s="44" t="s">
        <v>47</v>
      </c>
      <c r="D10" s="54" t="s">
        <v>4</v>
      </c>
      <c r="E10" s="54" t="s">
        <v>5</v>
      </c>
      <c r="F10" s="60" t="s">
        <v>6</v>
      </c>
      <c r="G10" s="60"/>
      <c r="H10" s="60"/>
      <c r="I10" s="60" t="s">
        <v>7</v>
      </c>
      <c r="J10" s="60"/>
      <c r="K10" s="60"/>
      <c r="L10" s="60" t="s">
        <v>8</v>
      </c>
      <c r="M10" s="60"/>
      <c r="N10" s="60"/>
      <c r="O10" s="60" t="s">
        <v>9</v>
      </c>
      <c r="P10" s="60"/>
      <c r="Q10" s="60"/>
      <c r="R10" s="60" t="s">
        <v>10</v>
      </c>
      <c r="S10" s="60"/>
      <c r="T10" s="60"/>
      <c r="U10" s="19" t="s">
        <v>27</v>
      </c>
      <c r="V10" s="54" t="s">
        <v>11</v>
      </c>
      <c r="W10" s="54" t="s">
        <v>12</v>
      </c>
      <c r="X10" s="54" t="s">
        <v>13</v>
      </c>
      <c r="Y10" s="60" t="s">
        <v>14</v>
      </c>
      <c r="Z10" s="60"/>
      <c r="AA10" s="59" t="s">
        <v>28</v>
      </c>
      <c r="AB10" s="59" t="s">
        <v>15</v>
      </c>
      <c r="AC10" s="59" t="s">
        <v>16</v>
      </c>
      <c r="AD10" s="59" t="s">
        <v>17</v>
      </c>
      <c r="AE10" s="59" t="s">
        <v>18</v>
      </c>
      <c r="AF10" s="16" t="s">
        <v>19</v>
      </c>
      <c r="AG10" s="54" t="s">
        <v>20</v>
      </c>
      <c r="AH10" s="54" t="s">
        <v>21</v>
      </c>
      <c r="AI10" s="54" t="s">
        <v>22</v>
      </c>
    </row>
    <row r="11" spans="2:36" s="2" customFormat="1" ht="66.75" customHeight="1" x14ac:dyDescent="0.2">
      <c r="B11" s="88"/>
      <c r="C11" s="45"/>
      <c r="D11" s="54"/>
      <c r="E11" s="54"/>
      <c r="F11" s="64" t="s">
        <v>26</v>
      </c>
      <c r="G11" s="64" t="s">
        <v>30</v>
      </c>
      <c r="H11" s="64" t="s">
        <v>31</v>
      </c>
      <c r="I11" s="66" t="s">
        <v>26</v>
      </c>
      <c r="J11" s="66" t="s">
        <v>30</v>
      </c>
      <c r="K11" s="66" t="s">
        <v>31</v>
      </c>
      <c r="L11" s="62" t="s">
        <v>26</v>
      </c>
      <c r="M11" s="62" t="s">
        <v>30</v>
      </c>
      <c r="N11" s="62" t="s">
        <v>31</v>
      </c>
      <c r="O11" s="52" t="s">
        <v>26</v>
      </c>
      <c r="P11" s="52" t="s">
        <v>30</v>
      </c>
      <c r="Q11" s="52" t="s">
        <v>31</v>
      </c>
      <c r="R11" s="54" t="s">
        <v>26</v>
      </c>
      <c r="S11" s="54" t="s">
        <v>30</v>
      </c>
      <c r="T11" s="54" t="s">
        <v>31</v>
      </c>
      <c r="U11" s="61">
        <f>SUM(U13:U19)</f>
        <v>0</v>
      </c>
      <c r="V11" s="54"/>
      <c r="W11" s="54"/>
      <c r="X11" s="54"/>
      <c r="Y11" s="10" t="s">
        <v>23</v>
      </c>
      <c r="Z11" s="10" t="s">
        <v>24</v>
      </c>
      <c r="AA11" s="59"/>
      <c r="AB11" s="59"/>
      <c r="AC11" s="59"/>
      <c r="AD11" s="59"/>
      <c r="AE11" s="59"/>
      <c r="AF11" s="54" t="s">
        <v>25</v>
      </c>
      <c r="AG11" s="54"/>
      <c r="AH11" s="54"/>
      <c r="AI11" s="54"/>
    </row>
    <row r="12" spans="2:36" s="2" customFormat="1" ht="54.75" customHeight="1" x14ac:dyDescent="0.2">
      <c r="B12" s="89"/>
      <c r="C12" s="46"/>
      <c r="D12" s="55"/>
      <c r="E12" s="55"/>
      <c r="F12" s="65"/>
      <c r="G12" s="65"/>
      <c r="H12" s="65"/>
      <c r="I12" s="67"/>
      <c r="J12" s="67"/>
      <c r="K12" s="67"/>
      <c r="L12" s="63"/>
      <c r="M12" s="63"/>
      <c r="N12" s="63"/>
      <c r="O12" s="53"/>
      <c r="P12" s="53"/>
      <c r="Q12" s="53"/>
      <c r="R12" s="55"/>
      <c r="S12" s="55"/>
      <c r="T12" s="55"/>
      <c r="U12" s="55"/>
      <c r="V12" s="55"/>
      <c r="W12" s="55"/>
      <c r="X12" s="55"/>
      <c r="Y12" s="20" t="s">
        <v>29</v>
      </c>
      <c r="Z12" s="20" t="s">
        <v>24</v>
      </c>
      <c r="AA12" s="55"/>
      <c r="AB12" s="55"/>
      <c r="AC12" s="55"/>
      <c r="AD12" s="55"/>
      <c r="AE12" s="55"/>
      <c r="AF12" s="55"/>
      <c r="AG12" s="55"/>
      <c r="AH12" s="55"/>
      <c r="AI12" s="55"/>
    </row>
    <row r="13" spans="2:36" s="1" customFormat="1" ht="22.5" x14ac:dyDescent="0.2">
      <c r="B13" s="21">
        <v>1</v>
      </c>
      <c r="C13" s="22" t="s">
        <v>78</v>
      </c>
      <c r="D13" s="22" t="s">
        <v>54</v>
      </c>
      <c r="E13" s="122">
        <v>0.14280000000000001</v>
      </c>
      <c r="F13" s="33">
        <v>1</v>
      </c>
      <c r="G13" s="33"/>
      <c r="H13" s="24">
        <f>IF(ISERROR(G13/F13),"",(G13/F13))</f>
        <v>0</v>
      </c>
      <c r="I13" s="33">
        <v>1</v>
      </c>
      <c r="J13" s="33"/>
      <c r="K13" s="24">
        <f t="shared" ref="K13:K19" si="0">IF(ISERROR(J13/I13),"",(J13/I13))</f>
        <v>0</v>
      </c>
      <c r="L13" s="33">
        <v>1</v>
      </c>
      <c r="M13" s="33"/>
      <c r="N13" s="42">
        <f t="shared" ref="N13:N19" si="1">IF(ISERROR(M13/L13),"",(M13/L13))</f>
        <v>0</v>
      </c>
      <c r="O13" s="33">
        <v>1</v>
      </c>
      <c r="P13" s="33"/>
      <c r="Q13" s="24">
        <f>IF(ISERROR(P13/O13),"",(P13/O13))</f>
        <v>0</v>
      </c>
      <c r="R13" s="34">
        <f>SUM(F13,I13,L13,O13)/4</f>
        <v>1</v>
      </c>
      <c r="S13" s="34">
        <f>SUM(G13,J13,M13,P13)/4</f>
        <v>0</v>
      </c>
      <c r="T13" s="25">
        <f>IF((IF(ISERROR(S13/R13),0,(S13/R13)))&gt;1,1,(IF(ISERROR(S13/R13),0,(S13/R13))))</f>
        <v>0</v>
      </c>
      <c r="U13" s="25">
        <f>T13*E13</f>
        <v>0</v>
      </c>
      <c r="V13" s="26"/>
      <c r="W13" s="26"/>
      <c r="X13" s="27"/>
      <c r="Y13" s="28"/>
      <c r="Z13" s="28"/>
      <c r="AA13" s="27"/>
      <c r="AB13" s="26"/>
      <c r="AC13" s="27"/>
      <c r="AD13" s="27"/>
      <c r="AE13" s="27"/>
      <c r="AF13" s="29"/>
      <c r="AG13" s="26"/>
      <c r="AH13" s="26"/>
      <c r="AI13" s="26"/>
    </row>
    <row r="14" spans="2:36" s="1" customFormat="1" ht="33.75" x14ac:dyDescent="0.2">
      <c r="B14" s="21">
        <v>2</v>
      </c>
      <c r="C14" s="22" t="s">
        <v>80</v>
      </c>
      <c r="D14" s="22" t="s">
        <v>73</v>
      </c>
      <c r="E14" s="122">
        <v>0.14280000000000001</v>
      </c>
      <c r="F14" s="33">
        <v>1</v>
      </c>
      <c r="G14" s="33"/>
      <c r="H14" s="30">
        <f t="shared" ref="H14:H19" si="2">IF(ISERROR(G14/F14),"",(G14/F14))</f>
        <v>0</v>
      </c>
      <c r="I14" s="23">
        <v>1</v>
      </c>
      <c r="J14" s="33"/>
      <c r="K14" s="30">
        <f t="shared" si="0"/>
        <v>0</v>
      </c>
      <c r="L14" s="39">
        <v>1</v>
      </c>
      <c r="M14" s="33"/>
      <c r="N14" s="30">
        <f t="shared" si="1"/>
        <v>0</v>
      </c>
      <c r="O14" s="39">
        <v>1</v>
      </c>
      <c r="P14" s="33"/>
      <c r="Q14" s="43">
        <f>IF(ISERROR(P14/O14),"",(P14/O14))</f>
        <v>0</v>
      </c>
      <c r="R14" s="34">
        <v>1</v>
      </c>
      <c r="S14" s="34">
        <f t="shared" ref="S14:S19" si="3">SUM(G14,J14,M14,P14)/4</f>
        <v>0</v>
      </c>
      <c r="T14" s="25">
        <f>IF((IF(ISERROR(S14/R14),0,(S14/R14)))&gt;1,1,(IF(ISERROR(S14/R14),0,(S14/R14))))</f>
        <v>0</v>
      </c>
      <c r="U14" s="25">
        <f t="shared" ref="U14:U19" si="4">T14*E14</f>
        <v>0</v>
      </c>
      <c r="V14" s="26"/>
      <c r="W14" s="26"/>
      <c r="X14" s="27"/>
      <c r="Y14" s="28"/>
      <c r="Z14" s="28"/>
      <c r="AA14" s="27"/>
      <c r="AB14" s="26"/>
      <c r="AC14" s="27"/>
      <c r="AD14" s="27"/>
      <c r="AE14" s="27"/>
      <c r="AF14" s="29"/>
      <c r="AG14" s="26"/>
      <c r="AH14" s="26"/>
      <c r="AI14" s="26"/>
    </row>
    <row r="15" spans="2:36" s="1" customFormat="1" ht="45" x14ac:dyDescent="0.2">
      <c r="B15" s="21">
        <v>3</v>
      </c>
      <c r="C15" s="22" t="s">
        <v>79</v>
      </c>
      <c r="D15" s="22" t="s">
        <v>69</v>
      </c>
      <c r="E15" s="122">
        <v>0.14280000000000001</v>
      </c>
      <c r="F15" s="33">
        <v>1</v>
      </c>
      <c r="G15" s="33"/>
      <c r="H15" s="30">
        <f t="shared" si="2"/>
        <v>0</v>
      </c>
      <c r="I15" s="39">
        <v>1</v>
      </c>
      <c r="J15" s="33"/>
      <c r="K15" s="30">
        <f t="shared" si="0"/>
        <v>0</v>
      </c>
      <c r="L15" s="39">
        <v>1</v>
      </c>
      <c r="M15" s="33"/>
      <c r="N15" s="30">
        <f t="shared" si="1"/>
        <v>0</v>
      </c>
      <c r="O15" s="39">
        <v>1</v>
      </c>
      <c r="P15" s="33"/>
      <c r="Q15" s="30">
        <f t="shared" ref="Q15:Q19" si="5">IF(ISERROR(P15/O15),"",(P15/O15))</f>
        <v>0</v>
      </c>
      <c r="R15" s="34">
        <v>1</v>
      </c>
      <c r="S15" s="34">
        <f t="shared" si="3"/>
        <v>0</v>
      </c>
      <c r="T15" s="25">
        <f t="shared" ref="T15:T19" si="6">IF((IF(ISERROR(S15/R15),0,(S15/R15)))&gt;1,1,(IF(ISERROR(S15/R15),0,(S15/R15))))</f>
        <v>0</v>
      </c>
      <c r="U15" s="25">
        <f t="shared" si="4"/>
        <v>0</v>
      </c>
      <c r="V15" s="26"/>
      <c r="W15" s="26"/>
      <c r="X15" s="27"/>
      <c r="Y15" s="28"/>
      <c r="Z15" s="28"/>
      <c r="AA15" s="27"/>
      <c r="AB15" s="26"/>
      <c r="AC15" s="27"/>
      <c r="AD15" s="27"/>
      <c r="AE15" s="27"/>
      <c r="AF15" s="29"/>
      <c r="AG15" s="26"/>
      <c r="AH15" s="26"/>
      <c r="AI15" s="26"/>
    </row>
    <row r="16" spans="2:36" s="1" customFormat="1" ht="112.5" x14ac:dyDescent="0.2">
      <c r="B16" s="21">
        <v>4</v>
      </c>
      <c r="C16" s="121" t="s">
        <v>81</v>
      </c>
      <c r="D16" s="22" t="s">
        <v>56</v>
      </c>
      <c r="E16" s="122">
        <v>0.14280000000000001</v>
      </c>
      <c r="F16" s="33">
        <v>1</v>
      </c>
      <c r="G16" s="33"/>
      <c r="H16" s="30">
        <f t="shared" si="2"/>
        <v>0</v>
      </c>
      <c r="I16" s="23">
        <v>1</v>
      </c>
      <c r="J16" s="33"/>
      <c r="K16" s="30">
        <f t="shared" si="0"/>
        <v>0</v>
      </c>
      <c r="L16" s="39">
        <v>1</v>
      </c>
      <c r="M16" s="33"/>
      <c r="N16" s="30">
        <f t="shared" si="1"/>
        <v>0</v>
      </c>
      <c r="O16" s="39">
        <v>1</v>
      </c>
      <c r="P16" s="33"/>
      <c r="Q16" s="30">
        <f t="shared" si="5"/>
        <v>0</v>
      </c>
      <c r="R16" s="34">
        <v>1</v>
      </c>
      <c r="S16" s="34">
        <f t="shared" si="3"/>
        <v>0</v>
      </c>
      <c r="T16" s="25">
        <f t="shared" si="6"/>
        <v>0</v>
      </c>
      <c r="U16" s="25">
        <f t="shared" si="4"/>
        <v>0</v>
      </c>
      <c r="V16" s="26"/>
      <c r="W16" s="26"/>
      <c r="X16" s="27"/>
      <c r="Y16" s="28"/>
      <c r="Z16" s="28"/>
      <c r="AA16" s="27"/>
      <c r="AB16" s="26"/>
      <c r="AC16" s="27"/>
      <c r="AD16" s="27"/>
      <c r="AE16" s="27"/>
      <c r="AF16" s="29"/>
      <c r="AG16" s="26"/>
      <c r="AH16" s="26"/>
      <c r="AI16" s="26"/>
    </row>
    <row r="17" spans="2:36" s="1" customFormat="1" ht="112.5" x14ac:dyDescent="0.2">
      <c r="B17" s="21">
        <v>5</v>
      </c>
      <c r="C17" s="121" t="s">
        <v>82</v>
      </c>
      <c r="D17" s="22" t="s">
        <v>67</v>
      </c>
      <c r="E17" s="122">
        <v>0.14280000000000001</v>
      </c>
      <c r="F17" s="33">
        <v>1</v>
      </c>
      <c r="G17" s="33"/>
      <c r="H17" s="30">
        <f t="shared" si="2"/>
        <v>0</v>
      </c>
      <c r="I17" s="23">
        <v>1</v>
      </c>
      <c r="J17" s="33"/>
      <c r="K17" s="30">
        <f t="shared" si="0"/>
        <v>0</v>
      </c>
      <c r="L17" s="39">
        <v>1</v>
      </c>
      <c r="M17" s="33"/>
      <c r="N17" s="30">
        <f t="shared" si="1"/>
        <v>0</v>
      </c>
      <c r="O17" s="39">
        <v>1</v>
      </c>
      <c r="P17" s="33"/>
      <c r="Q17" s="30">
        <f t="shared" si="5"/>
        <v>0</v>
      </c>
      <c r="R17" s="34">
        <v>1</v>
      </c>
      <c r="S17" s="34">
        <f t="shared" si="3"/>
        <v>0</v>
      </c>
      <c r="T17" s="25">
        <f t="shared" si="6"/>
        <v>0</v>
      </c>
      <c r="U17" s="25">
        <f t="shared" si="4"/>
        <v>0</v>
      </c>
      <c r="V17" s="26"/>
      <c r="W17" s="26"/>
      <c r="X17" s="27"/>
      <c r="Y17" s="28"/>
      <c r="Z17" s="28"/>
      <c r="AA17" s="27"/>
      <c r="AB17" s="26"/>
      <c r="AC17" s="27"/>
      <c r="AD17" s="27"/>
      <c r="AE17" s="27"/>
      <c r="AF17" s="29"/>
      <c r="AG17" s="26"/>
      <c r="AH17" s="26"/>
      <c r="AI17" s="26"/>
    </row>
    <row r="18" spans="2:36" s="1" customFormat="1" ht="96.75" customHeight="1" x14ac:dyDescent="0.2">
      <c r="B18" s="21">
        <v>6</v>
      </c>
      <c r="C18" s="121" t="s">
        <v>83</v>
      </c>
      <c r="D18" s="121" t="s">
        <v>58</v>
      </c>
      <c r="E18" s="122">
        <v>0.14280000000000001</v>
      </c>
      <c r="F18" s="33">
        <v>1</v>
      </c>
      <c r="G18" s="33"/>
      <c r="H18" s="30">
        <f t="shared" si="2"/>
        <v>0</v>
      </c>
      <c r="I18" s="23">
        <v>1</v>
      </c>
      <c r="J18" s="33"/>
      <c r="K18" s="30">
        <f t="shared" si="0"/>
        <v>0</v>
      </c>
      <c r="L18" s="39">
        <v>1</v>
      </c>
      <c r="M18" s="33"/>
      <c r="N18" s="30">
        <f t="shared" si="1"/>
        <v>0</v>
      </c>
      <c r="O18" s="39">
        <v>1</v>
      </c>
      <c r="P18" s="33"/>
      <c r="Q18" s="30">
        <f t="shared" si="5"/>
        <v>0</v>
      </c>
      <c r="R18" s="34">
        <v>1</v>
      </c>
      <c r="S18" s="34">
        <f t="shared" si="3"/>
        <v>0</v>
      </c>
      <c r="T18" s="25">
        <f t="shared" si="6"/>
        <v>0</v>
      </c>
      <c r="U18" s="25">
        <f t="shared" si="4"/>
        <v>0</v>
      </c>
      <c r="V18" s="26"/>
      <c r="W18" s="26"/>
      <c r="X18" s="27"/>
      <c r="Y18" s="28"/>
      <c r="Z18" s="28"/>
      <c r="AA18" s="27"/>
      <c r="AB18" s="26"/>
      <c r="AC18" s="27"/>
      <c r="AD18" s="27"/>
      <c r="AE18" s="27"/>
      <c r="AF18" s="29"/>
      <c r="AG18" s="26"/>
      <c r="AH18" s="26"/>
      <c r="AI18" s="26"/>
    </row>
    <row r="19" spans="2:36" s="1" customFormat="1" ht="96.75" customHeight="1" thickBot="1" x14ac:dyDescent="0.25">
      <c r="B19" s="21">
        <v>7</v>
      </c>
      <c r="C19" s="121" t="s">
        <v>84</v>
      </c>
      <c r="D19" s="31" t="s">
        <v>59</v>
      </c>
      <c r="E19" s="122">
        <v>0.14280000000000001</v>
      </c>
      <c r="F19" s="33">
        <v>1</v>
      </c>
      <c r="G19" s="33"/>
      <c r="H19" s="30">
        <f t="shared" si="2"/>
        <v>0</v>
      </c>
      <c r="I19" s="23">
        <v>1</v>
      </c>
      <c r="J19" s="33"/>
      <c r="K19" s="30">
        <f t="shared" si="0"/>
        <v>0</v>
      </c>
      <c r="L19" s="39">
        <v>1</v>
      </c>
      <c r="M19" s="33"/>
      <c r="N19" s="30">
        <f t="shared" si="1"/>
        <v>0</v>
      </c>
      <c r="O19" s="39">
        <v>1</v>
      </c>
      <c r="P19" s="33"/>
      <c r="Q19" s="30">
        <f t="shared" si="5"/>
        <v>0</v>
      </c>
      <c r="R19" s="34">
        <v>1</v>
      </c>
      <c r="S19" s="34">
        <f t="shared" si="3"/>
        <v>0</v>
      </c>
      <c r="T19" s="25">
        <f t="shared" si="6"/>
        <v>0</v>
      </c>
      <c r="U19" s="25">
        <f t="shared" si="4"/>
        <v>0</v>
      </c>
      <c r="V19" s="26"/>
      <c r="W19" s="26"/>
      <c r="X19" s="27"/>
      <c r="Y19" s="28"/>
      <c r="Z19" s="28"/>
      <c r="AA19" s="27"/>
      <c r="AB19" s="26"/>
      <c r="AC19" s="27"/>
      <c r="AD19" s="27"/>
      <c r="AE19" s="27"/>
      <c r="AF19" s="29"/>
      <c r="AG19" s="26"/>
      <c r="AH19" s="26"/>
      <c r="AI19" s="26"/>
    </row>
    <row r="20" spans="2:36" s="3" customFormat="1" ht="18" customHeight="1" thickBot="1" x14ac:dyDescent="0.25">
      <c r="D20" s="1"/>
      <c r="E20" s="32">
        <f>SUM(E13:E19)</f>
        <v>0.99960000000000016</v>
      </c>
      <c r="F20" s="1"/>
      <c r="G20" s="1"/>
      <c r="H20" s="11"/>
      <c r="I20" s="1"/>
      <c r="J20" s="1"/>
      <c r="K20" s="11"/>
      <c r="L20" s="1"/>
      <c r="M20" s="1"/>
      <c r="N20" s="11"/>
      <c r="O20" s="1"/>
      <c r="P20" s="1"/>
      <c r="Q20" s="11"/>
      <c r="R20" s="11"/>
      <c r="S20" s="11"/>
      <c r="T20" s="11"/>
      <c r="U20" s="11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1"/>
      <c r="E21" s="4"/>
      <c r="F21" s="1"/>
      <c r="G21" s="1"/>
      <c r="H21" s="11"/>
      <c r="I21" s="1"/>
      <c r="J21" s="1"/>
      <c r="K21" s="11"/>
      <c r="L21" s="1"/>
      <c r="M21" s="1"/>
      <c r="N21" s="11"/>
      <c r="O21" s="1"/>
      <c r="P21" s="1"/>
      <c r="Q21" s="11"/>
      <c r="R21" s="11"/>
      <c r="S21" s="11"/>
      <c r="T21" s="11"/>
      <c r="U21" s="11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5"/>
      <c r="E22" s="4"/>
      <c r="F22" s="1"/>
      <c r="G22" s="1"/>
      <c r="H22" s="11"/>
      <c r="I22" s="1"/>
      <c r="J22" s="1"/>
      <c r="K22" s="11"/>
      <c r="L22" s="1"/>
      <c r="M22" s="1"/>
      <c r="N22" s="11"/>
      <c r="O22" s="1"/>
      <c r="P22" s="1"/>
      <c r="Q22" s="11"/>
      <c r="R22" s="11"/>
      <c r="S22" s="11"/>
      <c r="T22" s="11"/>
      <c r="U22" s="11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11"/>
      <c r="I23" s="1"/>
      <c r="J23" s="1"/>
      <c r="K23" s="11"/>
      <c r="L23" s="1"/>
      <c r="M23" s="1"/>
      <c r="N23" s="11"/>
      <c r="O23" s="1"/>
      <c r="P23" s="1"/>
      <c r="Q23" s="11"/>
      <c r="R23" s="11"/>
      <c r="S23" s="11"/>
      <c r="T23" s="11"/>
      <c r="U23" s="11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11"/>
      <c r="I24" s="1"/>
      <c r="J24" s="1"/>
      <c r="K24" s="11"/>
      <c r="L24" s="1"/>
      <c r="M24" s="1"/>
      <c r="N24" s="11"/>
      <c r="O24" s="1"/>
      <c r="P24" s="1"/>
      <c r="Q24" s="11"/>
      <c r="R24" s="11"/>
      <c r="S24" s="11"/>
      <c r="T24" s="11"/>
      <c r="U24" s="11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11"/>
      <c r="I25" s="1"/>
      <c r="J25" s="1"/>
      <c r="K25" s="11"/>
      <c r="L25" s="1"/>
      <c r="M25" s="1"/>
      <c r="N25" s="11"/>
      <c r="O25" s="1"/>
      <c r="P25" s="1"/>
      <c r="Q25" s="11"/>
      <c r="R25" s="11"/>
      <c r="S25" s="11"/>
      <c r="T25" s="11"/>
      <c r="U25" s="11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11"/>
      <c r="I26" s="1"/>
      <c r="J26" s="1"/>
      <c r="K26" s="11"/>
      <c r="L26" s="1"/>
      <c r="M26" s="1"/>
      <c r="N26" s="11"/>
      <c r="O26" s="1"/>
      <c r="P26" s="1"/>
      <c r="Q26" s="11"/>
      <c r="R26" s="11"/>
      <c r="S26" s="11"/>
      <c r="T26" s="11"/>
      <c r="U26" s="11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11"/>
      <c r="I27" s="1"/>
      <c r="J27" s="1"/>
      <c r="K27" s="11"/>
      <c r="L27" s="1"/>
      <c r="M27" s="1"/>
      <c r="N27" s="11"/>
      <c r="O27" s="1"/>
      <c r="P27" s="1"/>
      <c r="Q27" s="11"/>
      <c r="R27" s="11"/>
      <c r="S27" s="11"/>
      <c r="T27" s="11"/>
      <c r="U27" s="11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"/>
      <c r="E28" s="4"/>
      <c r="F28" s="1"/>
      <c r="G28" s="1"/>
      <c r="H28" s="11"/>
      <c r="I28" s="1"/>
      <c r="J28" s="1"/>
      <c r="K28" s="11"/>
      <c r="L28" s="1"/>
      <c r="M28" s="1"/>
      <c r="N28" s="11"/>
      <c r="O28" s="1"/>
      <c r="P28" s="1"/>
      <c r="Q28" s="11"/>
      <c r="R28" s="11"/>
      <c r="S28" s="11"/>
      <c r="T28" s="11"/>
      <c r="U28" s="11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4.1" customHeight="1" x14ac:dyDescent="0.2">
      <c r="D29" s="1"/>
      <c r="E29" s="4"/>
      <c r="F29" s="1"/>
      <c r="G29" s="1"/>
      <c r="H29" s="11"/>
      <c r="I29" s="1"/>
      <c r="J29" s="1"/>
      <c r="K29" s="11"/>
      <c r="L29" s="1"/>
      <c r="M29" s="1"/>
      <c r="N29" s="11"/>
      <c r="O29" s="1"/>
      <c r="P29" s="1"/>
      <c r="Q29" s="11"/>
      <c r="R29" s="11"/>
      <c r="S29" s="11"/>
      <c r="T29" s="11"/>
      <c r="U29" s="11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8"/>
      <c r="E30" s="4"/>
      <c r="F30" s="1"/>
      <c r="G30" s="1"/>
      <c r="H30" s="11"/>
      <c r="I30" s="1"/>
      <c r="J30" s="1"/>
      <c r="K30" s="11"/>
      <c r="L30" s="1"/>
      <c r="M30" s="1"/>
      <c r="N30" s="11"/>
      <c r="O30" s="1"/>
      <c r="P30" s="1"/>
      <c r="Q30" s="11"/>
      <c r="R30" s="11"/>
      <c r="S30" s="11"/>
      <c r="T30" s="11"/>
      <c r="U30" s="11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11"/>
      <c r="I31" s="1"/>
      <c r="J31" s="1"/>
      <c r="K31" s="11"/>
      <c r="L31" s="1"/>
      <c r="M31" s="1"/>
      <c r="N31" s="11"/>
      <c r="O31" s="1"/>
      <c r="P31" s="1"/>
      <c r="Q31" s="11"/>
      <c r="R31" s="11"/>
      <c r="S31" s="11"/>
      <c r="T31" s="11"/>
      <c r="U31" s="11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11"/>
      <c r="I32" s="1"/>
      <c r="J32" s="1"/>
      <c r="K32" s="11"/>
      <c r="L32" s="1"/>
      <c r="M32" s="1"/>
      <c r="N32" s="11"/>
      <c r="O32" s="1"/>
      <c r="P32" s="1"/>
      <c r="Q32" s="11"/>
      <c r="R32" s="11"/>
      <c r="S32" s="11"/>
      <c r="T32" s="11"/>
      <c r="U32" s="11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11"/>
      <c r="I33" s="1"/>
      <c r="J33" s="1"/>
      <c r="K33" s="11"/>
      <c r="L33" s="1"/>
      <c r="M33" s="1"/>
      <c r="N33" s="11"/>
      <c r="O33" s="1"/>
      <c r="P33" s="1"/>
      <c r="Q33" s="11"/>
      <c r="R33" s="11"/>
      <c r="S33" s="11"/>
      <c r="T33" s="11"/>
      <c r="U33" s="11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11"/>
      <c r="I34" s="1"/>
      <c r="J34" s="1"/>
      <c r="K34" s="11"/>
      <c r="L34" s="1"/>
      <c r="M34" s="1"/>
      <c r="N34" s="11"/>
      <c r="O34" s="1"/>
      <c r="P34" s="1"/>
      <c r="Q34" s="11"/>
      <c r="R34" s="11"/>
      <c r="S34" s="11"/>
      <c r="T34" s="11"/>
      <c r="U34" s="11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11"/>
      <c r="I35" s="1"/>
      <c r="J35" s="1"/>
      <c r="K35" s="11"/>
      <c r="L35" s="1"/>
      <c r="M35" s="1"/>
      <c r="N35" s="11"/>
      <c r="O35" s="1"/>
      <c r="P35" s="1"/>
      <c r="Q35" s="11"/>
      <c r="R35" s="11"/>
      <c r="S35" s="11"/>
      <c r="T35" s="11"/>
      <c r="U35" s="11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1"/>
      <c r="E36" s="4"/>
      <c r="F36" s="1"/>
      <c r="G36" s="1"/>
      <c r="H36" s="11"/>
      <c r="I36" s="1"/>
      <c r="J36" s="1"/>
      <c r="K36" s="11"/>
      <c r="L36" s="1"/>
      <c r="M36" s="1"/>
      <c r="N36" s="11"/>
      <c r="O36" s="1"/>
      <c r="P36" s="1"/>
      <c r="Q36" s="11"/>
      <c r="R36" s="11"/>
      <c r="S36" s="11"/>
      <c r="T36" s="11"/>
      <c r="U36" s="11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11"/>
      <c r="I37" s="1"/>
      <c r="J37" s="1"/>
      <c r="K37" s="11"/>
      <c r="L37" s="1"/>
      <c r="M37" s="1"/>
      <c r="N37" s="11"/>
      <c r="O37" s="1"/>
      <c r="P37" s="1"/>
      <c r="Q37" s="11"/>
      <c r="R37" s="11"/>
      <c r="S37" s="11"/>
      <c r="T37" s="11"/>
      <c r="U37" s="11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4"/>
      <c r="F38" s="1"/>
      <c r="G38" s="1"/>
      <c r="H38" s="11"/>
      <c r="I38" s="1"/>
      <c r="J38" s="1"/>
      <c r="K38" s="11"/>
      <c r="L38" s="1"/>
      <c r="M38" s="1"/>
      <c r="N38" s="11"/>
      <c r="O38" s="1"/>
      <c r="P38" s="1"/>
      <c r="Q38" s="11"/>
      <c r="R38" s="11"/>
      <c r="S38" s="11"/>
      <c r="T38" s="11"/>
      <c r="U38" s="11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4.1" customHeight="1" x14ac:dyDescent="0.2">
      <c r="D39" s="1"/>
      <c r="E39" s="1"/>
      <c r="F39" s="1"/>
      <c r="G39" s="1"/>
      <c r="H39" s="11"/>
      <c r="I39" s="1"/>
      <c r="J39" s="1"/>
      <c r="K39" s="11"/>
      <c r="L39" s="1"/>
      <c r="M39" s="1"/>
      <c r="N39" s="11"/>
      <c r="O39" s="1"/>
      <c r="P39" s="1"/>
      <c r="Q39" s="11"/>
      <c r="R39" s="11"/>
      <c r="S39" s="11"/>
      <c r="T39" s="11"/>
      <c r="U39" s="11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11"/>
      <c r="I40" s="1"/>
      <c r="J40" s="1"/>
      <c r="K40" s="11"/>
      <c r="L40" s="1"/>
      <c r="M40" s="1"/>
      <c r="N40" s="11"/>
      <c r="O40" s="1"/>
      <c r="P40" s="1"/>
      <c r="Q40" s="11"/>
      <c r="R40" s="11"/>
      <c r="S40" s="11"/>
      <c r="T40" s="11"/>
      <c r="U40" s="11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11"/>
      <c r="I41" s="1"/>
      <c r="J41" s="1"/>
      <c r="K41" s="11"/>
      <c r="L41" s="1"/>
      <c r="M41" s="1"/>
      <c r="N41" s="11"/>
      <c r="O41" s="1"/>
      <c r="P41" s="1"/>
      <c r="Q41" s="11"/>
      <c r="R41" s="11"/>
      <c r="S41" s="11"/>
      <c r="T41" s="11"/>
      <c r="U41" s="11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65" customHeight="1" x14ac:dyDescent="0.2">
      <c r="D42" s="1"/>
      <c r="E42" s="1"/>
      <c r="F42" s="1"/>
      <c r="G42" s="1"/>
      <c r="H42" s="11"/>
      <c r="I42" s="1"/>
      <c r="J42" s="1"/>
      <c r="K42" s="11"/>
      <c r="L42" s="1"/>
      <c r="M42" s="1"/>
      <c r="N42" s="11"/>
      <c r="O42" s="1"/>
      <c r="P42" s="1"/>
      <c r="Q42" s="11"/>
      <c r="R42" s="11"/>
      <c r="S42" s="11"/>
      <c r="T42" s="11"/>
      <c r="U42" s="11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9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9 N13:N19 Q13:Q19 K13:K19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</sheetPr>
  <dimension ref="A1:I29"/>
  <sheetViews>
    <sheetView tabSelected="1" zoomScale="80" zoomScaleNormal="80" workbookViewId="0">
      <selection activeCell="E9" sqref="E9"/>
    </sheetView>
  </sheetViews>
  <sheetFormatPr baseColWidth="10" defaultRowHeight="12.75" x14ac:dyDescent="0.2"/>
  <cols>
    <col min="1" max="1" width="11.140625" style="118" customWidth="1"/>
    <col min="2" max="2" width="33" customWidth="1"/>
    <col min="3" max="3" width="31.28515625" customWidth="1"/>
    <col min="4" max="5" width="36" customWidth="1"/>
    <col min="6" max="6" width="36" style="40" customWidth="1"/>
    <col min="7" max="7" width="39.140625" customWidth="1"/>
  </cols>
  <sheetData>
    <row r="1" spans="1:9" ht="12.75" customHeight="1" x14ac:dyDescent="0.2">
      <c r="A1" s="111"/>
      <c r="B1" s="112"/>
      <c r="C1" s="102" t="s">
        <v>32</v>
      </c>
      <c r="D1" s="103"/>
      <c r="E1" s="103"/>
      <c r="F1" s="104"/>
      <c r="G1" s="12" t="s">
        <v>38</v>
      </c>
    </row>
    <row r="2" spans="1:9" ht="12.75" customHeight="1" x14ac:dyDescent="0.2">
      <c r="A2" s="113"/>
      <c r="B2" s="114"/>
      <c r="C2" s="105"/>
      <c r="D2" s="106"/>
      <c r="E2" s="106"/>
      <c r="F2" s="107"/>
      <c r="G2" s="13" t="s">
        <v>39</v>
      </c>
    </row>
    <row r="3" spans="1:9" ht="20.25" customHeight="1" x14ac:dyDescent="0.2">
      <c r="A3" s="113"/>
      <c r="B3" s="114"/>
      <c r="C3" s="105" t="s">
        <v>37</v>
      </c>
      <c r="D3" s="106"/>
      <c r="E3" s="106"/>
      <c r="F3" s="107"/>
      <c r="G3" s="14" t="s">
        <v>48</v>
      </c>
    </row>
    <row r="4" spans="1:9" ht="20.25" customHeight="1" thickBot="1" x14ac:dyDescent="0.25">
      <c r="A4" s="115"/>
      <c r="B4" s="116"/>
      <c r="C4" s="108" t="s">
        <v>74</v>
      </c>
      <c r="D4" s="109"/>
      <c r="E4" s="109"/>
      <c r="F4" s="110"/>
      <c r="G4" s="15" t="s">
        <v>40</v>
      </c>
    </row>
    <row r="5" spans="1:9" ht="30.75" customHeight="1" x14ac:dyDescent="0.2">
      <c r="A5" s="93" t="s">
        <v>33</v>
      </c>
      <c r="B5" s="94"/>
      <c r="C5" s="95"/>
      <c r="D5" s="96" t="s">
        <v>57</v>
      </c>
      <c r="E5" s="97"/>
      <c r="F5" s="97"/>
      <c r="G5" s="98"/>
    </row>
    <row r="6" spans="1:9" ht="32.25" customHeight="1" thickBot="1" x14ac:dyDescent="0.25">
      <c r="A6" s="90" t="s">
        <v>34</v>
      </c>
      <c r="B6" s="91"/>
      <c r="C6" s="92"/>
      <c r="D6" s="99" t="s">
        <v>85</v>
      </c>
      <c r="E6" s="100"/>
      <c r="F6" s="100"/>
      <c r="G6" s="101"/>
    </row>
    <row r="7" spans="1:9" ht="13.5" thickBot="1" x14ac:dyDescent="0.25"/>
    <row r="8" spans="1:9" ht="29.25" customHeight="1" x14ac:dyDescent="0.2">
      <c r="A8" s="6" t="s">
        <v>45</v>
      </c>
      <c r="B8" s="6" t="s">
        <v>47</v>
      </c>
      <c r="C8" s="6" t="s">
        <v>36</v>
      </c>
      <c r="D8" s="7" t="s">
        <v>44</v>
      </c>
      <c r="E8" s="8" t="s">
        <v>41</v>
      </c>
      <c r="F8" s="8" t="s">
        <v>42</v>
      </c>
      <c r="G8" s="8" t="s">
        <v>43</v>
      </c>
    </row>
    <row r="9" spans="1:9" ht="38.25" x14ac:dyDescent="0.2">
      <c r="A9" s="119">
        <v>1</v>
      </c>
      <c r="B9" s="117" t="s">
        <v>63</v>
      </c>
      <c r="C9" s="117" t="s">
        <v>64</v>
      </c>
      <c r="D9" s="17"/>
      <c r="E9" s="17"/>
      <c r="F9" s="17"/>
      <c r="G9" s="17"/>
    </row>
    <row r="10" spans="1:9" ht="38.25" x14ac:dyDescent="0.2">
      <c r="A10" s="119">
        <v>2</v>
      </c>
      <c r="B10" s="117" t="s">
        <v>65</v>
      </c>
      <c r="C10" s="117" t="s">
        <v>72</v>
      </c>
      <c r="D10" s="17"/>
      <c r="E10" s="17"/>
      <c r="F10" s="17"/>
      <c r="G10" s="17"/>
    </row>
    <row r="11" spans="1:9" ht="63.75" x14ac:dyDescent="0.2">
      <c r="A11" s="119">
        <v>3</v>
      </c>
      <c r="B11" s="117" t="s">
        <v>49</v>
      </c>
      <c r="C11" s="117" t="s">
        <v>55</v>
      </c>
      <c r="D11" s="17"/>
      <c r="E11" s="17"/>
      <c r="F11" s="17"/>
      <c r="G11" s="17"/>
    </row>
    <row r="12" spans="1:9" ht="126" customHeight="1" x14ac:dyDescent="0.2">
      <c r="A12" s="119">
        <v>4</v>
      </c>
      <c r="B12" s="117" t="s">
        <v>50</v>
      </c>
      <c r="C12" s="117" t="s">
        <v>56</v>
      </c>
      <c r="D12" s="17"/>
      <c r="E12" s="17"/>
      <c r="F12" s="17"/>
      <c r="G12" s="17"/>
    </row>
    <row r="13" spans="1:9" ht="127.5" x14ac:dyDescent="0.25">
      <c r="A13" s="119">
        <v>5</v>
      </c>
      <c r="B13" s="117" t="s">
        <v>51</v>
      </c>
      <c r="C13" s="117" t="s">
        <v>67</v>
      </c>
      <c r="D13" s="17"/>
      <c r="E13" s="38"/>
      <c r="F13" s="17"/>
      <c r="G13" s="17"/>
    </row>
    <row r="14" spans="1:9" ht="38.25" x14ac:dyDescent="0.2">
      <c r="A14" s="119">
        <v>6</v>
      </c>
      <c r="B14" s="117" t="s">
        <v>52</v>
      </c>
      <c r="C14" s="117" t="s">
        <v>71</v>
      </c>
      <c r="D14" s="17"/>
      <c r="E14" s="36"/>
      <c r="F14" s="17"/>
      <c r="G14" s="17"/>
    </row>
    <row r="15" spans="1:9" ht="102" x14ac:dyDescent="0.2">
      <c r="A15" s="119">
        <v>7</v>
      </c>
      <c r="B15" s="117" t="s">
        <v>53</v>
      </c>
      <c r="C15" s="117" t="s">
        <v>66</v>
      </c>
      <c r="D15" s="17"/>
      <c r="E15" s="35"/>
      <c r="F15" s="41"/>
      <c r="G15" s="17"/>
      <c r="I15">
        <f>I1</f>
        <v>0</v>
      </c>
    </row>
    <row r="16" spans="1:9" ht="20.100000000000001" customHeight="1" x14ac:dyDescent="0.2">
      <c r="A16" s="120"/>
      <c r="B16" s="9"/>
      <c r="C16" s="9"/>
      <c r="D16" s="9"/>
      <c r="E16" s="37"/>
      <c r="F16" s="17"/>
      <c r="G16" s="9"/>
    </row>
    <row r="17" spans="1:7" ht="20.100000000000001" customHeight="1" x14ac:dyDescent="0.2">
      <c r="A17" s="120"/>
      <c r="B17" s="9"/>
      <c r="C17" s="9"/>
      <c r="D17" s="9"/>
      <c r="E17" s="37"/>
      <c r="F17" s="17"/>
      <c r="G17" s="9"/>
    </row>
    <row r="18" spans="1:7" ht="20.100000000000001" customHeight="1" x14ac:dyDescent="0.2">
      <c r="A18" s="120"/>
      <c r="B18" s="9"/>
      <c r="C18" s="9"/>
      <c r="D18" s="9"/>
      <c r="E18" s="9"/>
      <c r="F18" s="17"/>
      <c r="G18" s="9"/>
    </row>
    <row r="19" spans="1:7" ht="20.100000000000001" customHeight="1" x14ac:dyDescent="0.2">
      <c r="A19" s="120"/>
      <c r="B19" s="9"/>
      <c r="C19" s="9"/>
      <c r="D19" s="9"/>
      <c r="E19" s="9"/>
      <c r="F19" s="17"/>
      <c r="G19" s="9"/>
    </row>
    <row r="20" spans="1:7" ht="20.100000000000001" customHeight="1" x14ac:dyDescent="0.2">
      <c r="A20" s="120"/>
      <c r="B20" s="9"/>
      <c r="C20" s="9"/>
      <c r="D20" s="9"/>
      <c r="E20" s="9"/>
      <c r="F20" s="17"/>
      <c r="G20" s="9"/>
    </row>
    <row r="21" spans="1:7" ht="20.100000000000001" customHeight="1" x14ac:dyDescent="0.2">
      <c r="A21" s="120"/>
      <c r="B21" s="9"/>
      <c r="C21" s="9"/>
      <c r="D21" s="9"/>
      <c r="E21" s="9"/>
      <c r="F21" s="17"/>
      <c r="G21" s="9"/>
    </row>
    <row r="22" spans="1:7" ht="20.100000000000001" customHeight="1" x14ac:dyDescent="0.2">
      <c r="A22" s="120"/>
      <c r="B22" s="9"/>
      <c r="C22" s="9"/>
      <c r="D22" s="9"/>
      <c r="E22" s="9"/>
      <c r="F22" s="17"/>
      <c r="G22" s="9"/>
    </row>
    <row r="23" spans="1:7" ht="20.100000000000001" customHeight="1" x14ac:dyDescent="0.2">
      <c r="A23" s="120"/>
      <c r="B23" s="9"/>
      <c r="C23" s="9"/>
      <c r="D23" s="9"/>
      <c r="E23" s="9"/>
      <c r="F23" s="17"/>
      <c r="G23" s="9"/>
    </row>
    <row r="24" spans="1:7" ht="20.100000000000001" customHeight="1" x14ac:dyDescent="0.2">
      <c r="A24" s="120"/>
      <c r="B24" s="9"/>
      <c r="C24" s="9"/>
      <c r="D24" s="9"/>
      <c r="E24" s="9"/>
      <c r="F24" s="17"/>
      <c r="G24" s="9"/>
    </row>
    <row r="25" spans="1:7" ht="20.100000000000001" customHeight="1" x14ac:dyDescent="0.2">
      <c r="A25" s="120"/>
      <c r="B25" s="9"/>
      <c r="C25" s="9"/>
      <c r="D25" s="9"/>
      <c r="E25" s="9"/>
      <c r="F25" s="17"/>
      <c r="G25" s="9"/>
    </row>
    <row r="26" spans="1:7" ht="20.100000000000001" customHeight="1" x14ac:dyDescent="0.2">
      <c r="A26" s="120"/>
      <c r="B26" s="9"/>
      <c r="C26" s="9"/>
      <c r="D26" s="9"/>
      <c r="E26" s="9"/>
      <c r="F26" s="17"/>
      <c r="G26" s="9"/>
    </row>
    <row r="27" spans="1:7" ht="20.100000000000001" customHeight="1" x14ac:dyDescent="0.2">
      <c r="A27" s="120"/>
      <c r="B27" s="9"/>
      <c r="C27" s="9"/>
      <c r="D27" s="9"/>
      <c r="E27" s="9"/>
      <c r="F27" s="17"/>
      <c r="G27" s="9"/>
    </row>
    <row r="28" spans="1:7" ht="20.100000000000001" customHeight="1" x14ac:dyDescent="0.2">
      <c r="A28" s="120"/>
      <c r="B28" s="9"/>
      <c r="C28" s="9"/>
      <c r="D28" s="9"/>
      <c r="E28" s="9"/>
      <c r="F28" s="17"/>
      <c r="G28" s="9"/>
    </row>
    <row r="29" spans="1:7" ht="20.100000000000001" customHeight="1" x14ac:dyDescent="0.2">
      <c r="A29" s="120"/>
      <c r="B29" s="9"/>
      <c r="C29" s="9"/>
      <c r="D29" s="9"/>
      <c r="E29" s="9"/>
      <c r="F29" s="17"/>
      <c r="G29" s="9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CARTERA Y GLOSAS</vt:lpstr>
      <vt:lpstr>DETALLE DE EJECUCIÓN</vt:lpstr>
      <vt:lpstr>'CARTERA Y GLOSAS'!Área_de_impresión</vt:lpstr>
      <vt:lpstr>'CARTERA Y GLOSAS'!Títulos_a_imprimir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2023-01-31T18:01:00Z</dcterms:modified>
</cp:coreProperties>
</file>