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DMINISTRATIVOS\"/>
    </mc:Choice>
  </mc:AlternateContent>
  <xr:revisionPtr revIDLastSave="0" documentId="13_ncr:1_{F247F2FA-FF5A-4B1F-94A8-0EC776B5F7AF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CALIDAD'!$A$2:$AH$33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E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T32" i="1" s="1"/>
  <c r="U32" i="1" s="1"/>
  <c r="R33" i="1"/>
  <c r="S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Q13" i="1"/>
  <c r="S14" i="1"/>
  <c r="S13" i="1"/>
  <c r="R14" i="1"/>
  <c r="R13" i="1"/>
  <c r="H13" i="1"/>
  <c r="K13" i="1"/>
  <c r="N13" i="1"/>
  <c r="H14" i="1"/>
  <c r="K14" i="1"/>
  <c r="N14" i="1"/>
  <c r="Q14" i="1"/>
  <c r="T13" i="1" l="1"/>
  <c r="T33" i="1"/>
  <c r="U33" i="1" s="1"/>
  <c r="T31" i="1"/>
  <c r="U31" i="1" s="1"/>
  <c r="T29" i="1"/>
  <c r="U29" i="1" s="1"/>
  <c r="T28" i="1"/>
  <c r="U28" i="1" s="1"/>
  <c r="T26" i="1"/>
  <c r="U26" i="1" s="1"/>
  <c r="T24" i="1"/>
  <c r="U24" i="1" s="1"/>
  <c r="T22" i="1"/>
  <c r="U22" i="1" s="1"/>
  <c r="T20" i="1"/>
  <c r="U20" i="1" s="1"/>
  <c r="T18" i="1"/>
  <c r="U18" i="1" s="1"/>
  <c r="T30" i="1"/>
  <c r="U30" i="1" s="1"/>
  <c r="T27" i="1"/>
  <c r="U27" i="1" s="1"/>
  <c r="T25" i="1"/>
  <c r="U25" i="1" s="1"/>
  <c r="T23" i="1"/>
  <c r="U23" i="1" s="1"/>
  <c r="T21" i="1"/>
  <c r="U21" i="1" s="1"/>
  <c r="T19" i="1"/>
  <c r="U19" i="1" s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<sst xmlns="http://schemas.openxmlformats.org/spreadsheetml/2006/main" count="401" uniqueCount="199">
  <si>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</si>
  <si>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</si>
  <si>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</si>
  <si>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</si>
  <si>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</si>
  <si>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</si>
  <si>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</si>
  <si>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</si>
  <si>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</si>
  <si>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</si>
  <si>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</si>
  <si>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</si>
  <si>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</si>
  <si>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</si>
  <si>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</si>
  <si>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</si>
  <si>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</si>
  <si>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</si>
  <si>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</si>
  <si>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</si>
  <si>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</si>
  <si>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</si>
  <si>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</si>
  <si>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</si>
  <si>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</si>
  <si>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</si>
  <si>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</si>
  <si>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</si>
  <si>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</si>
  <si>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</si>
  <si>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</si>
  <si>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</si>
  <si>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</si>
  <si>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</si>
  <si>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</si>
  <si>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</si>
  <si>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</si>
  <si>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</si>
  <si>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</si>
  <si>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</si>
  <si>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</si>
  <si>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</si>
  <si>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</si>
  <si>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</si>
  <si>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</si>
  <si>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</si>
  <si>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</si>
  <si>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</si>
  <si>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</si>
  <si>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Aplicación de lista de chequeo verificación de la política de seguridad del paciente </t>
  </si>
  <si>
    <t>Aplicación de Encuesta de clima de seguridad del paciente</t>
  </si>
  <si>
    <t>Implementación de prácticas seguras a los procesos hospitalarios</t>
  </si>
  <si>
    <t>Realizar capacitaciones y sensibilización acerca del Mejoramiento Continuo en los Procesos</t>
  </si>
  <si>
    <t xml:space="preserve">Ejecución del programa de auditoria para el mejoramiento continuo </t>
  </si>
  <si>
    <t>Capacitar y sensibilizar al personal de las áreas administrativas y asistenciales en el mejoramiento continuo de procesos</t>
  </si>
  <si>
    <t xml:space="preserve">Cumplimiento de capacitaciones en mejoramiento de procesos </t>
  </si>
  <si>
    <t>Capacitaciones realizads</t>
  </si>
  <si>
    <t>Número de capacitaciones realizadas</t>
  </si>
  <si>
    <t>Número de capacitaciones programadas</t>
  </si>
  <si>
    <t>Efectividad</t>
  </si>
  <si>
    <t>Porcentaje</t>
  </si>
  <si>
    <t>Trimestral</t>
  </si>
  <si>
    <t xml:space="preserve">Alta </t>
  </si>
  <si>
    <t>Profesional planeación y gestión de la calidad</t>
  </si>
  <si>
    <t>Listado de asistencial
material de capacitación
Registro fotográficos</t>
  </si>
  <si>
    <t xml:space="preserve">Ejecución programa de auditoría para el mejoramiento de la calidad </t>
  </si>
  <si>
    <t>Cumplir al 100% la ejecución de la ruta crìtica de PAMEC</t>
  </si>
  <si>
    <t>Cumplimiento PAMEC</t>
  </si>
  <si>
    <t>Número de actividades ejecutadas</t>
  </si>
  <si>
    <t>Número de actividades programadas</t>
  </si>
  <si>
    <t>Cronograma de capacitaciones</t>
  </si>
  <si>
    <t xml:space="preserve">Ejecución ruta crítica </t>
  </si>
  <si>
    <t>Evidencias de ejecución de la ruta crítica PAMEC</t>
  </si>
  <si>
    <t>Cumplimiento</t>
  </si>
  <si>
    <t>Número de items con cumplimiento</t>
  </si>
  <si>
    <t>Número de items totales</t>
  </si>
  <si>
    <t>Resultado cumplimienti</t>
  </si>
  <si>
    <t>Listas de chequeo aplicadas
Informe de resultados</t>
  </si>
  <si>
    <t>Realizar capacitaciones y sensibilización acerca de protocolos de vigilancia de los eventos de interes en salud publica</t>
  </si>
  <si>
    <t>Capacitar y sensibilizar al personal de las áreas asistenciales en protocolos de vigilancia de los eventos de interes en salud publica</t>
  </si>
  <si>
    <t>Ninguna</t>
  </si>
  <si>
    <t>Profesional universitario area de epidemiologia</t>
  </si>
  <si>
    <t xml:space="preserve">Realizar analisis del comportamiento de la Morbi-mortalidad de las areas de consulta externa, urgencia y hospitalizacion </t>
  </si>
  <si>
    <t>Cumplimiento de capacitaciones de protocolos de vigilancia de los eventos de interes en salud publica</t>
  </si>
  <si>
    <t>Analisis de comportamiento de la Morbimortalidad en Hospital San Jeronimo</t>
  </si>
  <si>
    <t>Analizar el comportamiento de las principales causas de Morbilidad y Mortalidad atendidas en los servicios del Hospital</t>
  </si>
  <si>
    <t>Informes epidemiologicos</t>
  </si>
  <si>
    <t>Número de informes realizados</t>
  </si>
  <si>
    <t>Número de informes programados</t>
  </si>
  <si>
    <t>Registro de informes</t>
  </si>
  <si>
    <t xml:space="preserve">Semestral </t>
  </si>
  <si>
    <t xml:space="preserve">Informe en medio magnetico y acta de socializacion </t>
  </si>
  <si>
    <t>Realizar comité de infecciones asociadas a la atencion en salud</t>
  </si>
  <si>
    <t>Cumplimiento de realizacion de comites de infeccioes asociadas a la atencion en salud</t>
  </si>
  <si>
    <t>comites realizados</t>
  </si>
  <si>
    <t>Número de comites realizados</t>
  </si>
  <si>
    <t>Número de comites programados</t>
  </si>
  <si>
    <t xml:space="preserve">Cronograma de comites </t>
  </si>
  <si>
    <t>Mensual</t>
  </si>
  <si>
    <t xml:space="preserve">Realizar comité de vigilancia epidemiologica </t>
  </si>
  <si>
    <t>Analizar el comportamiento de las infecciones asocaidas a la atencion en salud</t>
  </si>
  <si>
    <t>Analizar el comportamiento de los eventos de interes en salud publica en el hospital San Jeronimo</t>
  </si>
  <si>
    <t>Realizar comité de estadisticas vitales</t>
  </si>
  <si>
    <t>Cumplimiento de realizacion de comites de vigilancia epidemiologica</t>
  </si>
  <si>
    <t xml:space="preserve">Cumplimiento de realizacion de comites de estadisticas vitales </t>
  </si>
  <si>
    <t>Analizar el comportamiento de las estadisticas vitales  en el hospital San Jeronimo</t>
  </si>
  <si>
    <t>Realizar seguimiento a la notificacion de los eventos de interes en salud publica en SIVIGILA</t>
  </si>
  <si>
    <t>Cumplimiento en la notificacion de eventos de interes en salud publica en SIVIGILA</t>
  </si>
  <si>
    <t>Notificar los eventos de interes en salud publica en SIVIGILA</t>
  </si>
  <si>
    <t>Semanas epidemiologicas notificadas</t>
  </si>
  <si>
    <t>Número de semanas epidemiologicas notificadas</t>
  </si>
  <si>
    <t>Número de semanas epidemiologicas programadas</t>
  </si>
  <si>
    <t>Calendario epidemiologico</t>
  </si>
  <si>
    <t>archivos planos SIVIIGILA</t>
  </si>
  <si>
    <t xml:space="preserve">Presentación del informe eventos adversos 2022 clasificados por severidad, frecuencia, servicio)  </t>
  </si>
  <si>
    <t>Seguimiento mensual de la tasa de incidencia de eventos adversos en las diferentes áreas de la ESE 2022</t>
  </si>
  <si>
    <t>Reinducción de la Política de seguridad del paciente.</t>
  </si>
  <si>
    <t>Elaborar de manera efectiva la información (SIHO) y coordinar el reporte de este con las diferentes áreas (asistenciales, administrativas y financieras).</t>
  </si>
  <si>
    <t>Diseñar y desarrollar estrategias, en acompañamiento con el Programa de Seguridad del Paciente y la oficina de comunicaciones, orientadas hacia la humanización de los servicios, al desarrollo de herramientas de difusión de los derechos y deberes, portafolio de servicios y nuevas concepciones en la relación paciente – prestador.</t>
  </si>
  <si>
    <t>Cumplimiento de capacitaciones sobre eventos adversos  y politica de seguridad</t>
  </si>
  <si>
    <t>Capacitar y sensibilizar al personal de las áreas administrativas y asistenciales  sobre la politica de seguridad  y la importancia  de un reporte de eventos adversos</t>
  </si>
  <si>
    <t>Cumplimiento lista de chequeo de verificación de los indicadores de atencion asistencia con calidad  en forma diaria y semanal</t>
  </si>
  <si>
    <t>Verificación de cada uno de los usuarios hospitalizados con los diferente criterios para crear  el indicador de atencion segura</t>
  </si>
  <si>
    <t>Ejecución  en forma oportuna de los analisis  y reportes de eventos adversos</t>
  </si>
  <si>
    <t>Cumplir al 100% de aplicación del protocolo de  londres a los eventos reportados</t>
  </si>
  <si>
    <t>Cumplimiento de FENIX</t>
  </si>
  <si>
    <t>Número de reportados</t>
  </si>
  <si>
    <t>Número de  eventos  analizados</t>
  </si>
  <si>
    <t xml:space="preserve">Ejecución ´protocolo de londres </t>
  </si>
  <si>
    <t>verificar   por los diferentes medios   los eventos adversos  y los incidentes detectados  durante  las actividades asistenciales</t>
  </si>
  <si>
    <t>numero de dias estancias</t>
  </si>
  <si>
    <t>numero de eventos  e incidentes  reportados</t>
  </si>
  <si>
    <t>Cumplimiento de capacitaciones sobre  practicas seguras</t>
  </si>
  <si>
    <t xml:space="preserve">Capacitar y sensibilizar al personal de las áreas administrativas y asistenciales  sobre la  forma mas segura de prestar una atencion  según  el paquee instrucional </t>
  </si>
  <si>
    <t>eficacia</t>
  </si>
  <si>
    <t>Realizar seguimiento a las encuestas de satisfacción realizadas y analizar las observaciones extraídas de estas.</t>
  </si>
  <si>
    <t>Recepcionar, clasificar, procesar, sistematizar, analizar e informar con criterio cualitativo y cuantitativo en el comité de SIAU de la información proveniente del usuario, grupo o comunidad que alimentan el proceso de toma de decisiones, atendiendo de forma personalizada cada caso.</t>
  </si>
  <si>
    <t xml:space="preserve">Realizar evaluación y seguimiento sistematico  por medio de indicadores de gestión, socializar  con los coordinadores de áreas y presentar al gerente las áreas críticas identificadas proponiendo mecanismos de ajuste. </t>
  </si>
  <si>
    <t>tablero de control</t>
  </si>
  <si>
    <t>Cumplir al 100% con la consolidación del tablero de control de indicadores actualizado, posterior a la envío de la diferentes áreas</t>
  </si>
  <si>
    <t>Porcentaje de actualización de Tablero de Cpntrol de indicadores</t>
  </si>
  <si>
    <t>Número de envíos de tablero de control consolidado</t>
  </si>
  <si>
    <t xml:space="preserve">Número de meses </t>
  </si>
  <si>
    <t>Eficiencia</t>
  </si>
  <si>
    <t>Diario</t>
  </si>
  <si>
    <t xml:space="preserve">Media </t>
  </si>
  <si>
    <t>Esta información es la recopilación de todas la producción de datos de la entidad</t>
  </si>
  <si>
    <t>Tablero de Control de Indicadores</t>
  </si>
  <si>
    <t>Realizar, consolidar, analizar y enviar los indicadores de calidad a los diferentes entes de control e IPS's.</t>
  </si>
  <si>
    <t>Porcentaje de envío de indicadores de calidad a los entes de control e IPS's</t>
  </si>
  <si>
    <t>Cumplir al 100% con el envío de los indicadores de calidad</t>
  </si>
  <si>
    <t xml:space="preserve">Seguimiento de reporte de envío </t>
  </si>
  <si>
    <t>Número de reportes enviados</t>
  </si>
  <si>
    <t xml:space="preserve">Número de reportes programados </t>
  </si>
  <si>
    <t>Todos los modulos de Dinamica Gerencial</t>
  </si>
  <si>
    <t>Este reporte se realiza 1 vez por mes a las IPS's y cada trimestre al Observatorio de Salud y SIHO</t>
  </si>
  <si>
    <t>Profesional universitario Estadística</t>
  </si>
  <si>
    <t>Registro de envío</t>
  </si>
  <si>
    <t>Porcentaje de envío de SIHO</t>
  </si>
  <si>
    <t>Cumplir al 100% con el envío del SIHO</t>
  </si>
  <si>
    <t>Todos los modulos asistenciales de Dinamica Gerencial</t>
  </si>
  <si>
    <t>Este reporte se realiza cada trimestre y un consolidado anual.</t>
  </si>
  <si>
    <t>Plataforma SIHO</t>
  </si>
  <si>
    <t>Porcentaje de campañas realizadas</t>
  </si>
  <si>
    <t>Establecer campañas educativas a los clientes internos y externo de los diferente temas relacionados con el usuario y su familia.</t>
  </si>
  <si>
    <t>Campañas realizadas</t>
  </si>
  <si>
    <t>Nímero de campañas realizadas</t>
  </si>
  <si>
    <t>Número de campañas realizadas</t>
  </si>
  <si>
    <t>Cliente interno y externo</t>
  </si>
  <si>
    <t>Porcentaje de PQRSD gestionadas</t>
  </si>
  <si>
    <t>Cumplir con el registro y seguimiento de las manifestaciones recibidas</t>
  </si>
  <si>
    <t>Planitlla de seguimiento de PQRSD</t>
  </si>
  <si>
    <t>Número de PQRSD gestionadas (cerradas)</t>
  </si>
  <si>
    <t>Número de PQRSD recepcionadas</t>
  </si>
  <si>
    <t>Registro de PQRSD</t>
  </si>
  <si>
    <t>Porcentaje de satisfacción del usuario</t>
  </si>
  <si>
    <t>Expresa la proporción de usuarios satisfechos con los servicios recibidos en la IPS</t>
  </si>
  <si>
    <t>Registro de encuestas</t>
  </si>
  <si>
    <t>Número de usuarios que respondieron “muy buena” o “buena” a la pregunta: ¿cómo calificaría su experiencia global respecto a los servicios de salud que ha recibido a través de su IPS</t>
  </si>
  <si>
    <t>Número de usuarios que respondieron la pregunta</t>
  </si>
  <si>
    <t>Registro de encuetas aplicadas</t>
  </si>
  <si>
    <t xml:space="preserve">Brindar atención integral a nuestros usuarios con criterios de eficiencia, eficacia y efectividad, cumpliendo con estándares de calidad </t>
  </si>
  <si>
    <t>Estaditica</t>
  </si>
  <si>
    <t>Referentee seguridad del paciente</t>
  </si>
  <si>
    <t>Informe de eventos adversos clasificados</t>
  </si>
  <si>
    <t>lista de chequeo aplicada con resultados</t>
  </si>
  <si>
    <t xml:space="preserve">Tasa de incidencia de eventos adversos </t>
  </si>
  <si>
    <t>Tasa</t>
  </si>
  <si>
    <t>Informes</t>
  </si>
  <si>
    <t>Referente de seguridad del paciente</t>
  </si>
  <si>
    <t>Encuesta de clima de seguridad del paciente
Resultados</t>
  </si>
  <si>
    <t>Informes trimestrales PQRSD
Matriz de seguimiento PQRSD</t>
  </si>
  <si>
    <t xml:space="preserve">Encuestas realizadas
Informe </t>
  </si>
  <si>
    <t>PLANEACIÓN Y GESTIÓN DE LA CALIDAD</t>
  </si>
  <si>
    <t>CARLOS GONZÁLEZ HERRERA</t>
  </si>
  <si>
    <t>Aplicar  lista de chequeo de verificación condiciones de habilitacion según Res. 3100 de 2019</t>
  </si>
  <si>
    <t>Cumplimiento lista de chequeo de verificación de estándares de habilitacion Res. 3100 de 2019</t>
  </si>
  <si>
    <t>Verificación de cada uno de los componentes de los estándares de habilitacion Res. 3100 de 2019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</si>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</sst>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9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6"/>
  <sheetViews>
    <sheetView showGridLines="0" topLeftCell="A32" zoomScale="85" zoomScaleNormal="85" workbookViewId="0">
      <selection activeCell="AM7" sqref="AM7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2" customWidth="1"/>
    <col min="5" max="5" width="12.140625" style="32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9"/>
      <c r="C2" s="60"/>
      <c r="D2" s="61"/>
      <c r="E2" s="79" t="s">
        <v>32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6" t="s">
        <v>38</v>
      </c>
      <c r="AH2" s="46"/>
      <c r="AI2" s="46"/>
      <c r="AJ2" s="1"/>
    </row>
    <row r="3" spans="2:36" s="3" customFormat="1" ht="23.25" customHeight="1" x14ac:dyDescent="0.2">
      <c r="B3" s="62"/>
      <c r="C3" s="63"/>
      <c r="D3" s="64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46" t="s">
        <v>39</v>
      </c>
      <c r="AH3" s="46"/>
      <c r="AI3" s="46"/>
      <c r="AJ3" s="1"/>
    </row>
    <row r="4" spans="2:36" s="3" customFormat="1" ht="23.25" customHeight="1" x14ac:dyDescent="0.2">
      <c r="B4" s="62"/>
      <c r="C4" s="63"/>
      <c r="D4" s="64"/>
      <c r="E4" s="79" t="s">
        <v>37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47" t="s">
        <v>48</v>
      </c>
      <c r="AH4" s="47"/>
      <c r="AI4" s="47"/>
      <c r="AJ4" s="1"/>
    </row>
    <row r="5" spans="2:36" s="3" customFormat="1" ht="42" customHeight="1" x14ac:dyDescent="0.2">
      <c r="B5" s="65"/>
      <c r="C5" s="66"/>
      <c r="D5" s="67"/>
      <c r="E5" s="79" t="s">
        <v>198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46" t="s">
        <v>40</v>
      </c>
      <c r="AH5" s="46"/>
      <c r="AI5" s="46"/>
      <c r="AJ5" s="1"/>
    </row>
    <row r="6" spans="2:36" s="1" customFormat="1" ht="50.25" customHeight="1" x14ac:dyDescent="0.2">
      <c r="B6" s="76" t="s">
        <v>33</v>
      </c>
      <c r="C6" s="77"/>
      <c r="D6" s="69"/>
      <c r="E6" s="78" t="s">
        <v>193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2" t="s">
        <v>0</v>
      </c>
      <c r="AD6" s="42"/>
      <c r="AE6" s="42"/>
      <c r="AF6" s="42"/>
      <c r="AG6" s="43">
        <v>44956</v>
      </c>
      <c r="AH6" s="44"/>
      <c r="AI6" s="45"/>
    </row>
    <row r="7" spans="2:36" s="1" customFormat="1" ht="49.35" customHeight="1" x14ac:dyDescent="0.2">
      <c r="B7" s="68" t="s">
        <v>34</v>
      </c>
      <c r="C7" s="69"/>
      <c r="D7" s="70"/>
      <c r="E7" s="52" t="s">
        <v>194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4"/>
    </row>
    <row r="8" spans="2:36" s="1" customFormat="1" ht="27.75" customHeight="1" x14ac:dyDescent="0.2">
      <c r="B8" s="71" t="s">
        <v>35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</row>
    <row r="9" spans="2:36" s="1" customFormat="1" ht="25.5" customHeight="1" x14ac:dyDescent="0.2">
      <c r="B9" s="74" t="s">
        <v>46</v>
      </c>
      <c r="C9" s="75"/>
      <c r="D9" s="56"/>
      <c r="E9" s="56"/>
      <c r="F9" s="56" t="s">
        <v>1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 t="s">
        <v>2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2:36" s="2" customFormat="1" ht="42" customHeight="1" x14ac:dyDescent="0.2">
      <c r="B10" s="80" t="s">
        <v>3</v>
      </c>
      <c r="C10" s="39" t="s">
        <v>47</v>
      </c>
      <c r="D10" s="50" t="s">
        <v>4</v>
      </c>
      <c r="E10" s="50" t="s">
        <v>5</v>
      </c>
      <c r="F10" s="58" t="s">
        <v>6</v>
      </c>
      <c r="G10" s="58"/>
      <c r="H10" s="58"/>
      <c r="I10" s="58" t="s">
        <v>7</v>
      </c>
      <c r="J10" s="58"/>
      <c r="K10" s="58"/>
      <c r="L10" s="58" t="s">
        <v>8</v>
      </c>
      <c r="M10" s="58"/>
      <c r="N10" s="58"/>
      <c r="O10" s="58" t="s">
        <v>9</v>
      </c>
      <c r="P10" s="58"/>
      <c r="Q10" s="58"/>
      <c r="R10" s="58" t="s">
        <v>10</v>
      </c>
      <c r="S10" s="58"/>
      <c r="T10" s="58"/>
      <c r="U10" s="16" t="s">
        <v>27</v>
      </c>
      <c r="V10" s="50" t="s">
        <v>11</v>
      </c>
      <c r="W10" s="50" t="s">
        <v>12</v>
      </c>
      <c r="X10" s="50" t="s">
        <v>13</v>
      </c>
      <c r="Y10" s="56" t="s">
        <v>14</v>
      </c>
      <c r="Z10" s="56"/>
      <c r="AA10" s="55" t="s">
        <v>28</v>
      </c>
      <c r="AB10" s="55" t="s">
        <v>15</v>
      </c>
      <c r="AC10" s="55" t="s">
        <v>16</v>
      </c>
      <c r="AD10" s="55" t="s">
        <v>17</v>
      </c>
      <c r="AE10" s="55" t="s">
        <v>18</v>
      </c>
      <c r="AF10" s="17" t="s">
        <v>19</v>
      </c>
      <c r="AG10" s="50" t="s">
        <v>20</v>
      </c>
      <c r="AH10" s="50" t="s">
        <v>21</v>
      </c>
      <c r="AI10" s="50" t="s">
        <v>22</v>
      </c>
    </row>
    <row r="11" spans="2:36" s="2" customFormat="1" ht="66.75" customHeight="1" x14ac:dyDescent="0.2">
      <c r="B11" s="80"/>
      <c r="C11" s="40"/>
      <c r="D11" s="50"/>
      <c r="E11" s="50"/>
      <c r="F11" s="48" t="s">
        <v>26</v>
      </c>
      <c r="G11" s="48" t="s">
        <v>30</v>
      </c>
      <c r="H11" s="48" t="s">
        <v>31</v>
      </c>
      <c r="I11" s="48" t="s">
        <v>26</v>
      </c>
      <c r="J11" s="48" t="s">
        <v>30</v>
      </c>
      <c r="K11" s="48" t="s">
        <v>31</v>
      </c>
      <c r="L11" s="48" t="s">
        <v>26</v>
      </c>
      <c r="M11" s="48" t="s">
        <v>30</v>
      </c>
      <c r="N11" s="48" t="s">
        <v>31</v>
      </c>
      <c r="O11" s="48" t="s">
        <v>26</v>
      </c>
      <c r="P11" s="48" t="s">
        <v>30</v>
      </c>
      <c r="Q11" s="48" t="s">
        <v>31</v>
      </c>
      <c r="R11" s="48" t="s">
        <v>26</v>
      </c>
      <c r="S11" s="48" t="s">
        <v>30</v>
      </c>
      <c r="T11" s="48" t="s">
        <v>31</v>
      </c>
      <c r="U11" s="57" t="e">
        <f>SUM(U13:U33)</f>
        <v>#REF!</v>
      </c>
      <c r="V11" s="50"/>
      <c r="W11" s="50"/>
      <c r="X11" s="50"/>
      <c r="Y11" s="18" t="s">
        <v>23</v>
      </c>
      <c r="Z11" s="18" t="s">
        <v>24</v>
      </c>
      <c r="AA11" s="55"/>
      <c r="AB11" s="55"/>
      <c r="AC11" s="55"/>
      <c r="AD11" s="55"/>
      <c r="AE11" s="55"/>
      <c r="AF11" s="50" t="s">
        <v>25</v>
      </c>
      <c r="AG11" s="50"/>
      <c r="AH11" s="50"/>
      <c r="AI11" s="50"/>
    </row>
    <row r="12" spans="2:36" s="2" customFormat="1" ht="54.75" customHeight="1" x14ac:dyDescent="0.2">
      <c r="B12" s="81"/>
      <c r="C12" s="41"/>
      <c r="D12" s="51"/>
      <c r="E12" s="5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1"/>
      <c r="W12" s="51"/>
      <c r="X12" s="51"/>
      <c r="Y12" s="19" t="s">
        <v>29</v>
      </c>
      <c r="Z12" s="19" t="s">
        <v>24</v>
      </c>
      <c r="AA12" s="51"/>
      <c r="AB12" s="51"/>
      <c r="AC12" s="51"/>
      <c r="AD12" s="51"/>
      <c r="AE12" s="51"/>
      <c r="AF12" s="51"/>
      <c r="AG12" s="51"/>
      <c r="AH12" s="51"/>
      <c r="AI12" s="51"/>
    </row>
    <row r="13" spans="2:36" s="1" customFormat="1" ht="120" customHeight="1" x14ac:dyDescent="0.2">
      <c r="B13" s="25">
        <v>1</v>
      </c>
      <c r="C13" s="34" t="s">
        <v>52</v>
      </c>
      <c r="D13" s="31">
        <v>4</v>
      </c>
      <c r="E13" s="38">
        <v>4.7600000000000003E-2</v>
      </c>
      <c r="F13" s="13">
        <v>1</v>
      </c>
      <c r="G13" s="13"/>
      <c r="H13" s="20">
        <f>IF(ISERROR(G13/F13),"",(G13/F13))</f>
        <v>0</v>
      </c>
      <c r="I13" s="13">
        <v>1</v>
      </c>
      <c r="J13" s="13"/>
      <c r="K13" s="20">
        <f t="shared" ref="K13:K33" si="0">IF(ISERROR(J13/I13),"",(J13/I13))</f>
        <v>0</v>
      </c>
      <c r="L13" s="13">
        <v>1</v>
      </c>
      <c r="M13" s="13"/>
      <c r="N13" s="20">
        <f t="shared" ref="N13:N33" si="1">IF(ISERROR(M13/L13),"",(M13/L13))</f>
        <v>0</v>
      </c>
      <c r="O13" s="13">
        <v>1</v>
      </c>
      <c r="P13" s="13"/>
      <c r="Q13" s="20">
        <f>IF(ISERROR(P13/O13),"",(P13/O13))</f>
        <v>0</v>
      </c>
      <c r="R13" s="23">
        <f>SUM(F13,I13,L13,O13)</f>
        <v>4</v>
      </c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18" si="2">T13*E17</f>
        <v>0</v>
      </c>
      <c r="V13" s="6" t="s">
        <v>55</v>
      </c>
      <c r="W13" s="6" t="s">
        <v>54</v>
      </c>
      <c r="X13" s="7" t="s">
        <v>56</v>
      </c>
      <c r="Y13" s="6" t="s">
        <v>57</v>
      </c>
      <c r="Z13" s="6" t="s">
        <v>58</v>
      </c>
      <c r="AA13" s="7" t="s">
        <v>59</v>
      </c>
      <c r="AB13" s="6" t="s">
        <v>70</v>
      </c>
      <c r="AC13" s="7" t="s">
        <v>60</v>
      </c>
      <c r="AD13" s="7" t="s">
        <v>61</v>
      </c>
      <c r="AE13" s="7" t="s">
        <v>62</v>
      </c>
      <c r="AF13" s="15" t="s">
        <v>181</v>
      </c>
      <c r="AG13" s="6"/>
      <c r="AH13" s="6" t="s">
        <v>63</v>
      </c>
      <c r="AI13" s="6" t="s">
        <v>64</v>
      </c>
    </row>
    <row r="14" spans="2:36" s="1" customFormat="1" ht="96.75" customHeight="1" x14ac:dyDescent="0.2">
      <c r="B14" s="25">
        <v>2</v>
      </c>
      <c r="C14" s="34" t="s">
        <v>53</v>
      </c>
      <c r="D14" s="31">
        <v>4</v>
      </c>
      <c r="E14" s="38">
        <v>4.7600000000000003E-2</v>
      </c>
      <c r="F14" s="5">
        <v>1</v>
      </c>
      <c r="G14" s="4"/>
      <c r="H14" s="21">
        <f t="shared" ref="H14:H33" si="3">IF(ISERROR(G14/F14),"",(G14/F14))</f>
        <v>0</v>
      </c>
      <c r="I14" s="5">
        <v>1</v>
      </c>
      <c r="J14" s="4"/>
      <c r="K14" s="21">
        <f t="shared" si="0"/>
        <v>0</v>
      </c>
      <c r="L14" s="5">
        <v>1</v>
      </c>
      <c r="M14" s="4"/>
      <c r="N14" s="21">
        <f t="shared" si="1"/>
        <v>0</v>
      </c>
      <c r="O14" s="5">
        <v>1</v>
      </c>
      <c r="P14" s="4"/>
      <c r="Q14" s="21">
        <f t="shared" ref="Q14:Q33" si="4">IF(ISERROR(P14/O14),"",(P14/O14))</f>
        <v>0</v>
      </c>
      <c r="R14" s="23">
        <f t="shared" ref="R14" si="5">SUM(F14,I14,L14,O14)</f>
        <v>4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6" t="s">
        <v>65</v>
      </c>
      <c r="W14" s="6" t="s">
        <v>66</v>
      </c>
      <c r="X14" s="7" t="s">
        <v>67</v>
      </c>
      <c r="Y14" s="6" t="s">
        <v>68</v>
      </c>
      <c r="Z14" s="6" t="s">
        <v>69</v>
      </c>
      <c r="AA14" s="7" t="s">
        <v>59</v>
      </c>
      <c r="AB14" s="6" t="s">
        <v>71</v>
      </c>
      <c r="AC14" s="7" t="s">
        <v>60</v>
      </c>
      <c r="AD14" s="7" t="s">
        <v>61</v>
      </c>
      <c r="AE14" s="7" t="s">
        <v>62</v>
      </c>
      <c r="AF14" s="15" t="s">
        <v>181</v>
      </c>
      <c r="AG14" s="6"/>
      <c r="AH14" s="6" t="s">
        <v>63</v>
      </c>
      <c r="AI14" s="6" t="s">
        <v>72</v>
      </c>
    </row>
    <row r="15" spans="2:36" s="1" customFormat="1" ht="96.75" customHeight="1" x14ac:dyDescent="0.2">
      <c r="B15" s="25">
        <v>3</v>
      </c>
      <c r="C15" s="34" t="s">
        <v>195</v>
      </c>
      <c r="D15" s="31">
        <v>12</v>
      </c>
      <c r="E15" s="38">
        <v>4.7600000000000003E-2</v>
      </c>
      <c r="F15" s="5">
        <v>3</v>
      </c>
      <c r="G15" s="4"/>
      <c r="H15" s="21">
        <f t="shared" si="3"/>
        <v>0</v>
      </c>
      <c r="I15" s="5">
        <v>3</v>
      </c>
      <c r="J15" s="4"/>
      <c r="K15" s="21">
        <f t="shared" si="0"/>
        <v>0</v>
      </c>
      <c r="L15" s="5">
        <v>3</v>
      </c>
      <c r="M15" s="4"/>
      <c r="N15" s="21">
        <f t="shared" si="1"/>
        <v>0</v>
      </c>
      <c r="O15" s="5">
        <v>3</v>
      </c>
      <c r="P15" s="4"/>
      <c r="Q15" s="21">
        <f t="shared" si="4"/>
        <v>0</v>
      </c>
      <c r="R15" s="23">
        <f t="shared" ref="R15:R33" si="8">SUM(F15,I15,L15,O15)</f>
        <v>12</v>
      </c>
      <c r="S15" s="23">
        <f t="shared" ref="S15:S33" si="9">SUM(G15,J15,M15,P15)</f>
        <v>0</v>
      </c>
      <c r="T15" s="24">
        <f t="shared" ref="T15:T33" si="10">IF((IF(ISERROR(S15/R15),0,(S15/R15)))&gt;1,1,(IF(ISERROR(S15/R15),0,(S15/R15))))</f>
        <v>0</v>
      </c>
      <c r="U15" s="24">
        <f t="shared" si="2"/>
        <v>0</v>
      </c>
      <c r="V15" s="6" t="s">
        <v>196</v>
      </c>
      <c r="W15" s="6" t="s">
        <v>197</v>
      </c>
      <c r="X15" s="7" t="s">
        <v>73</v>
      </c>
      <c r="Y15" s="14" t="s">
        <v>74</v>
      </c>
      <c r="Z15" s="14" t="s">
        <v>75</v>
      </c>
      <c r="AA15" s="7" t="s">
        <v>59</v>
      </c>
      <c r="AB15" s="6" t="s">
        <v>76</v>
      </c>
      <c r="AC15" s="7" t="s">
        <v>60</v>
      </c>
      <c r="AD15" s="7" t="s">
        <v>61</v>
      </c>
      <c r="AE15" s="7" t="s">
        <v>62</v>
      </c>
      <c r="AF15" s="15" t="s">
        <v>181</v>
      </c>
      <c r="AG15" s="6"/>
      <c r="AH15" s="6" t="s">
        <v>63</v>
      </c>
      <c r="AI15" s="6" t="s">
        <v>77</v>
      </c>
    </row>
    <row r="16" spans="2:36" s="1" customFormat="1" ht="96.75" customHeight="1" x14ac:dyDescent="0.2">
      <c r="B16" s="25">
        <v>4</v>
      </c>
      <c r="C16" s="35" t="s">
        <v>114</v>
      </c>
      <c r="D16" s="6">
        <v>12</v>
      </c>
      <c r="E16" s="38">
        <v>4.7600000000000003E-2</v>
      </c>
      <c r="F16" s="5">
        <v>1</v>
      </c>
      <c r="G16" s="4"/>
      <c r="H16" s="21">
        <f t="shared" si="3"/>
        <v>0</v>
      </c>
      <c r="I16" s="5">
        <v>1</v>
      </c>
      <c r="J16" s="4"/>
      <c r="K16" s="21">
        <f t="shared" si="0"/>
        <v>0</v>
      </c>
      <c r="L16" s="5">
        <v>1</v>
      </c>
      <c r="M16" s="4"/>
      <c r="N16" s="21">
        <f t="shared" si="1"/>
        <v>0</v>
      </c>
      <c r="O16" s="5">
        <v>1</v>
      </c>
      <c r="P16" s="4"/>
      <c r="Q16" s="21">
        <f t="shared" si="4"/>
        <v>0</v>
      </c>
      <c r="R16" s="23">
        <f t="shared" si="8"/>
        <v>4</v>
      </c>
      <c r="S16" s="23">
        <f t="shared" si="9"/>
        <v>0</v>
      </c>
      <c r="T16" s="24">
        <f t="shared" si="10"/>
        <v>0</v>
      </c>
      <c r="U16" s="24">
        <f t="shared" si="2"/>
        <v>0</v>
      </c>
      <c r="V16" s="6" t="s">
        <v>123</v>
      </c>
      <c r="W16" s="6" t="s">
        <v>124</v>
      </c>
      <c r="X16" s="7" t="s">
        <v>125</v>
      </c>
      <c r="Y16" s="6" t="s">
        <v>127</v>
      </c>
      <c r="Z16" s="6" t="s">
        <v>126</v>
      </c>
      <c r="AA16" s="7" t="s">
        <v>59</v>
      </c>
      <c r="AB16" s="6" t="s">
        <v>128</v>
      </c>
      <c r="AC16" s="7" t="s">
        <v>60</v>
      </c>
      <c r="AD16" s="7" t="s">
        <v>61</v>
      </c>
      <c r="AE16" s="7" t="s">
        <v>62</v>
      </c>
      <c r="AF16" s="15" t="s">
        <v>181</v>
      </c>
      <c r="AG16" s="6"/>
      <c r="AH16" s="6" t="s">
        <v>183</v>
      </c>
      <c r="AI16" s="6" t="s">
        <v>184</v>
      </c>
    </row>
    <row r="17" spans="2:35" s="1" customFormat="1" ht="96.75" customHeight="1" x14ac:dyDescent="0.2">
      <c r="B17" s="25">
        <v>5</v>
      </c>
      <c r="C17" s="35" t="s">
        <v>49</v>
      </c>
      <c r="D17" s="6">
        <v>48</v>
      </c>
      <c r="E17" s="38">
        <v>4.7600000000000003E-2</v>
      </c>
      <c r="F17" s="5">
        <v>12</v>
      </c>
      <c r="G17" s="4"/>
      <c r="H17" s="21">
        <f t="shared" si="3"/>
        <v>0</v>
      </c>
      <c r="I17" s="5">
        <v>12</v>
      </c>
      <c r="J17" s="4"/>
      <c r="K17" s="21">
        <f t="shared" si="0"/>
        <v>0</v>
      </c>
      <c r="L17" s="5">
        <v>12</v>
      </c>
      <c r="M17" s="4"/>
      <c r="N17" s="21">
        <f t="shared" si="1"/>
        <v>0</v>
      </c>
      <c r="O17" s="5">
        <v>12</v>
      </c>
      <c r="P17" s="4"/>
      <c r="Q17" s="21">
        <f t="shared" si="4"/>
        <v>0</v>
      </c>
      <c r="R17" s="23">
        <f t="shared" si="8"/>
        <v>48</v>
      </c>
      <c r="S17" s="23">
        <f t="shared" si="9"/>
        <v>0</v>
      </c>
      <c r="T17" s="24">
        <f t="shared" si="10"/>
        <v>0</v>
      </c>
      <c r="U17" s="24">
        <f t="shared" si="2"/>
        <v>0</v>
      </c>
      <c r="V17" s="6" t="s">
        <v>121</v>
      </c>
      <c r="W17" s="6" t="s">
        <v>122</v>
      </c>
      <c r="X17" s="7" t="s">
        <v>73</v>
      </c>
      <c r="Y17" s="14" t="s">
        <v>74</v>
      </c>
      <c r="Z17" s="14" t="s">
        <v>75</v>
      </c>
      <c r="AA17" s="7" t="s">
        <v>59</v>
      </c>
      <c r="AB17" s="6" t="s">
        <v>76</v>
      </c>
      <c r="AC17" s="7" t="s">
        <v>60</v>
      </c>
      <c r="AD17" s="7" t="s">
        <v>61</v>
      </c>
      <c r="AE17" s="7" t="s">
        <v>62</v>
      </c>
      <c r="AF17" s="15" t="s">
        <v>181</v>
      </c>
      <c r="AG17" s="6"/>
      <c r="AH17" s="6" t="s">
        <v>183</v>
      </c>
      <c r="AI17" s="6" t="s">
        <v>185</v>
      </c>
    </row>
    <row r="18" spans="2:35" s="1" customFormat="1" ht="96.75" customHeight="1" x14ac:dyDescent="0.2">
      <c r="B18" s="25">
        <v>6</v>
      </c>
      <c r="C18" s="35" t="s">
        <v>115</v>
      </c>
      <c r="D18" s="6">
        <v>12</v>
      </c>
      <c r="E18" s="38">
        <v>4.7600000000000003E-2</v>
      </c>
      <c r="F18" s="5">
        <v>3</v>
      </c>
      <c r="G18" s="4"/>
      <c r="H18" s="21">
        <f t="shared" si="3"/>
        <v>0</v>
      </c>
      <c r="I18" s="5">
        <v>3</v>
      </c>
      <c r="J18" s="4"/>
      <c r="K18" s="21">
        <f t="shared" si="0"/>
        <v>0</v>
      </c>
      <c r="L18" s="5">
        <v>3</v>
      </c>
      <c r="M18" s="4"/>
      <c r="N18" s="21">
        <f t="shared" si="1"/>
        <v>0</v>
      </c>
      <c r="O18" s="5">
        <v>3</v>
      </c>
      <c r="P18" s="4"/>
      <c r="Q18" s="21">
        <f t="shared" si="4"/>
        <v>0</v>
      </c>
      <c r="R18" s="23">
        <f t="shared" si="8"/>
        <v>12</v>
      </c>
      <c r="S18" s="23">
        <f t="shared" si="9"/>
        <v>0</v>
      </c>
      <c r="T18" s="24">
        <f t="shared" si="10"/>
        <v>0</v>
      </c>
      <c r="U18" s="24">
        <f t="shared" si="2"/>
        <v>0</v>
      </c>
      <c r="V18" s="6" t="s">
        <v>186</v>
      </c>
      <c r="W18" s="6" t="s">
        <v>129</v>
      </c>
      <c r="X18" s="7" t="s">
        <v>73</v>
      </c>
      <c r="Y18" s="14" t="s">
        <v>130</v>
      </c>
      <c r="Z18" s="14" t="s">
        <v>131</v>
      </c>
      <c r="AA18" s="7" t="s">
        <v>59</v>
      </c>
      <c r="AB18" s="6" t="s">
        <v>182</v>
      </c>
      <c r="AC18" s="7" t="s">
        <v>187</v>
      </c>
      <c r="AD18" s="7" t="s">
        <v>61</v>
      </c>
      <c r="AE18" s="7" t="s">
        <v>62</v>
      </c>
      <c r="AF18" s="15" t="s">
        <v>181</v>
      </c>
      <c r="AG18" s="6"/>
      <c r="AH18" s="6" t="s">
        <v>189</v>
      </c>
      <c r="AI18" s="6" t="s">
        <v>188</v>
      </c>
    </row>
    <row r="19" spans="2:35" s="1" customFormat="1" ht="96.75" customHeight="1" x14ac:dyDescent="0.2">
      <c r="B19" s="25">
        <v>7</v>
      </c>
      <c r="C19" s="35" t="s">
        <v>116</v>
      </c>
      <c r="D19" s="6">
        <v>12</v>
      </c>
      <c r="E19" s="38">
        <v>4.7600000000000003E-2</v>
      </c>
      <c r="F19" s="5">
        <v>3</v>
      </c>
      <c r="G19" s="4"/>
      <c r="H19" s="21">
        <f t="shared" si="3"/>
        <v>0</v>
      </c>
      <c r="I19" s="5">
        <v>3</v>
      </c>
      <c r="J19" s="4"/>
      <c r="K19" s="21">
        <f t="shared" si="0"/>
        <v>0</v>
      </c>
      <c r="L19" s="5">
        <v>3</v>
      </c>
      <c r="M19" s="4"/>
      <c r="N19" s="21">
        <f t="shared" si="1"/>
        <v>0</v>
      </c>
      <c r="O19" s="5">
        <v>3</v>
      </c>
      <c r="P19" s="4"/>
      <c r="Q19" s="21">
        <f t="shared" si="4"/>
        <v>0</v>
      </c>
      <c r="R19" s="23">
        <f t="shared" si="8"/>
        <v>12</v>
      </c>
      <c r="S19" s="23">
        <f t="shared" si="9"/>
        <v>0</v>
      </c>
      <c r="T19" s="24">
        <f t="shared" si="10"/>
        <v>0</v>
      </c>
      <c r="U19" s="24" t="e">
        <f>T19*#REF!</f>
        <v>#REF!</v>
      </c>
      <c r="V19" s="6" t="s">
        <v>119</v>
      </c>
      <c r="W19" s="6" t="s">
        <v>120</v>
      </c>
      <c r="X19" s="7" t="s">
        <v>56</v>
      </c>
      <c r="Y19" s="6" t="s">
        <v>57</v>
      </c>
      <c r="Z19" s="6" t="s">
        <v>58</v>
      </c>
      <c r="AA19" s="7" t="s">
        <v>59</v>
      </c>
      <c r="AB19" s="6" t="s">
        <v>70</v>
      </c>
      <c r="AC19" s="7" t="s">
        <v>60</v>
      </c>
      <c r="AD19" s="7" t="s">
        <v>61</v>
      </c>
      <c r="AE19" s="7" t="s">
        <v>62</v>
      </c>
      <c r="AF19" s="15" t="s">
        <v>181</v>
      </c>
      <c r="AG19" s="6"/>
      <c r="AH19" s="6" t="s">
        <v>189</v>
      </c>
      <c r="AI19" s="6" t="s">
        <v>64</v>
      </c>
    </row>
    <row r="20" spans="2:35" s="1" customFormat="1" ht="96.75" customHeight="1" x14ac:dyDescent="0.2">
      <c r="B20" s="25">
        <v>8</v>
      </c>
      <c r="C20" s="35" t="s">
        <v>50</v>
      </c>
      <c r="D20" s="6">
        <v>24</v>
      </c>
      <c r="E20" s="38">
        <v>4.7600000000000003E-2</v>
      </c>
      <c r="F20" s="5">
        <v>6</v>
      </c>
      <c r="G20" s="4"/>
      <c r="H20" s="21">
        <f t="shared" si="3"/>
        <v>0</v>
      </c>
      <c r="I20" s="5">
        <v>6</v>
      </c>
      <c r="J20" s="4"/>
      <c r="K20" s="21">
        <f t="shared" si="0"/>
        <v>0</v>
      </c>
      <c r="L20" s="5">
        <v>6</v>
      </c>
      <c r="M20" s="4"/>
      <c r="N20" s="21">
        <f t="shared" si="1"/>
        <v>0</v>
      </c>
      <c r="O20" s="5">
        <v>6</v>
      </c>
      <c r="P20" s="4"/>
      <c r="Q20" s="21">
        <f t="shared" si="4"/>
        <v>0</v>
      </c>
      <c r="R20" s="23">
        <f t="shared" si="8"/>
        <v>24</v>
      </c>
      <c r="S20" s="23">
        <f t="shared" si="9"/>
        <v>0</v>
      </c>
      <c r="T20" s="24">
        <f t="shared" si="10"/>
        <v>0</v>
      </c>
      <c r="U20" s="24" t="e">
        <f>T20*#REF!</f>
        <v>#REF!</v>
      </c>
      <c r="V20" s="6" t="s">
        <v>121</v>
      </c>
      <c r="W20" s="6" t="s">
        <v>122</v>
      </c>
      <c r="X20" s="7" t="s">
        <v>73</v>
      </c>
      <c r="Y20" s="14" t="s">
        <v>74</v>
      </c>
      <c r="Z20" s="14" t="s">
        <v>75</v>
      </c>
      <c r="AA20" s="7" t="s">
        <v>134</v>
      </c>
      <c r="AB20" s="6" t="s">
        <v>76</v>
      </c>
      <c r="AC20" s="7" t="s">
        <v>60</v>
      </c>
      <c r="AD20" s="7" t="s">
        <v>61</v>
      </c>
      <c r="AE20" s="7" t="s">
        <v>62</v>
      </c>
      <c r="AF20" s="15" t="s">
        <v>181</v>
      </c>
      <c r="AG20" s="6"/>
      <c r="AH20" s="6" t="s">
        <v>189</v>
      </c>
      <c r="AI20" s="6" t="s">
        <v>190</v>
      </c>
    </row>
    <row r="21" spans="2:35" s="1" customFormat="1" ht="96.75" customHeight="1" x14ac:dyDescent="0.2">
      <c r="B21" s="25">
        <v>9</v>
      </c>
      <c r="C21" s="35" t="s">
        <v>51</v>
      </c>
      <c r="D21" s="6">
        <v>8</v>
      </c>
      <c r="E21" s="38">
        <v>4.7600000000000003E-2</v>
      </c>
      <c r="F21" s="5">
        <v>2</v>
      </c>
      <c r="G21" s="4"/>
      <c r="H21" s="21">
        <f t="shared" si="3"/>
        <v>0</v>
      </c>
      <c r="I21" s="5">
        <v>2</v>
      </c>
      <c r="J21" s="4"/>
      <c r="K21" s="21">
        <f t="shared" si="0"/>
        <v>0</v>
      </c>
      <c r="L21" s="5">
        <v>2</v>
      </c>
      <c r="M21" s="4"/>
      <c r="N21" s="21">
        <f t="shared" si="1"/>
        <v>0</v>
      </c>
      <c r="O21" s="5">
        <v>2</v>
      </c>
      <c r="P21" s="4"/>
      <c r="Q21" s="21">
        <f t="shared" si="4"/>
        <v>0</v>
      </c>
      <c r="R21" s="23">
        <f t="shared" si="8"/>
        <v>8</v>
      </c>
      <c r="S21" s="23">
        <f t="shared" si="9"/>
        <v>0</v>
      </c>
      <c r="T21" s="24">
        <f t="shared" si="10"/>
        <v>0</v>
      </c>
      <c r="U21" s="24" t="e">
        <f>T21*#REF!</f>
        <v>#REF!</v>
      </c>
      <c r="V21" s="6" t="s">
        <v>132</v>
      </c>
      <c r="W21" s="6" t="s">
        <v>133</v>
      </c>
      <c r="X21" s="7" t="s">
        <v>56</v>
      </c>
      <c r="Y21" s="6" t="s">
        <v>57</v>
      </c>
      <c r="Z21" s="6" t="s">
        <v>58</v>
      </c>
      <c r="AA21" s="7" t="s">
        <v>59</v>
      </c>
      <c r="AB21" s="6" t="s">
        <v>70</v>
      </c>
      <c r="AC21" s="7" t="s">
        <v>60</v>
      </c>
      <c r="AD21" s="7" t="s">
        <v>61</v>
      </c>
      <c r="AE21" s="7" t="s">
        <v>62</v>
      </c>
      <c r="AF21" s="15" t="s">
        <v>181</v>
      </c>
      <c r="AG21" s="6"/>
      <c r="AH21" s="6" t="s">
        <v>189</v>
      </c>
      <c r="AI21" s="6" t="s">
        <v>190</v>
      </c>
    </row>
    <row r="22" spans="2:35" s="1" customFormat="1" ht="96.75" customHeight="1" x14ac:dyDescent="0.2">
      <c r="B22" s="25">
        <v>10</v>
      </c>
      <c r="C22" s="35" t="s">
        <v>78</v>
      </c>
      <c r="D22" s="6">
        <v>11</v>
      </c>
      <c r="E22" s="38">
        <v>4.7600000000000003E-2</v>
      </c>
      <c r="F22" s="5">
        <v>2</v>
      </c>
      <c r="G22" s="4"/>
      <c r="H22" s="21">
        <f t="shared" si="3"/>
        <v>0</v>
      </c>
      <c r="I22" s="5">
        <v>3</v>
      </c>
      <c r="J22" s="4"/>
      <c r="K22" s="21">
        <f t="shared" si="0"/>
        <v>0</v>
      </c>
      <c r="L22" s="5">
        <v>3</v>
      </c>
      <c r="M22" s="4"/>
      <c r="N22" s="21">
        <f t="shared" si="1"/>
        <v>0</v>
      </c>
      <c r="O22" s="5">
        <v>3</v>
      </c>
      <c r="P22" s="4"/>
      <c r="Q22" s="21">
        <f t="shared" si="4"/>
        <v>0</v>
      </c>
      <c r="R22" s="23">
        <f t="shared" si="8"/>
        <v>11</v>
      </c>
      <c r="S22" s="23">
        <f t="shared" si="9"/>
        <v>0</v>
      </c>
      <c r="T22" s="24">
        <f t="shared" si="10"/>
        <v>0</v>
      </c>
      <c r="U22" s="24" t="e">
        <f>T22*#REF!</f>
        <v>#REF!</v>
      </c>
      <c r="V22" s="6" t="s">
        <v>83</v>
      </c>
      <c r="W22" s="6" t="s">
        <v>79</v>
      </c>
      <c r="X22" s="7" t="s">
        <v>56</v>
      </c>
      <c r="Y22" s="14" t="s">
        <v>57</v>
      </c>
      <c r="Z22" s="14" t="s">
        <v>58</v>
      </c>
      <c r="AA22" s="7" t="s">
        <v>59</v>
      </c>
      <c r="AB22" s="6" t="s">
        <v>70</v>
      </c>
      <c r="AC22" s="7" t="s">
        <v>60</v>
      </c>
      <c r="AD22" s="7" t="s">
        <v>61</v>
      </c>
      <c r="AE22" s="7" t="s">
        <v>62</v>
      </c>
      <c r="AF22" s="15" t="s">
        <v>181</v>
      </c>
      <c r="AG22" s="6" t="s">
        <v>80</v>
      </c>
      <c r="AH22" s="6" t="s">
        <v>81</v>
      </c>
      <c r="AI22" s="6" t="s">
        <v>64</v>
      </c>
    </row>
    <row r="23" spans="2:35" s="1" customFormat="1" ht="96.75" customHeight="1" x14ac:dyDescent="0.2">
      <c r="B23" s="25">
        <v>11</v>
      </c>
      <c r="C23" s="35" t="s">
        <v>82</v>
      </c>
      <c r="D23" s="6">
        <v>2</v>
      </c>
      <c r="E23" s="38">
        <v>4.7600000000000003E-2</v>
      </c>
      <c r="F23" s="5">
        <v>0</v>
      </c>
      <c r="G23" s="4"/>
      <c r="H23" s="21" t="str">
        <f t="shared" si="3"/>
        <v/>
      </c>
      <c r="I23" s="5">
        <v>1</v>
      </c>
      <c r="J23" s="4"/>
      <c r="K23" s="21">
        <f t="shared" si="0"/>
        <v>0</v>
      </c>
      <c r="L23" s="5">
        <v>0</v>
      </c>
      <c r="M23" s="4"/>
      <c r="N23" s="21" t="str">
        <f t="shared" si="1"/>
        <v/>
      </c>
      <c r="O23" s="5">
        <v>1</v>
      </c>
      <c r="P23" s="4"/>
      <c r="Q23" s="21">
        <f t="shared" si="4"/>
        <v>0</v>
      </c>
      <c r="R23" s="23">
        <f t="shared" si="8"/>
        <v>2</v>
      </c>
      <c r="S23" s="23">
        <f t="shared" si="9"/>
        <v>0</v>
      </c>
      <c r="T23" s="24">
        <f t="shared" si="10"/>
        <v>0</v>
      </c>
      <c r="U23" s="24">
        <f t="shared" ref="U23:U33" si="11">T23*E23</f>
        <v>0</v>
      </c>
      <c r="V23" s="6" t="s">
        <v>84</v>
      </c>
      <c r="W23" s="6" t="s">
        <v>85</v>
      </c>
      <c r="X23" s="7" t="s">
        <v>86</v>
      </c>
      <c r="Y23" s="14" t="s">
        <v>87</v>
      </c>
      <c r="Z23" s="14" t="s">
        <v>88</v>
      </c>
      <c r="AA23" s="7" t="s">
        <v>59</v>
      </c>
      <c r="AB23" s="6" t="s">
        <v>89</v>
      </c>
      <c r="AC23" s="7" t="s">
        <v>60</v>
      </c>
      <c r="AD23" s="7" t="s">
        <v>90</v>
      </c>
      <c r="AE23" s="7" t="s">
        <v>62</v>
      </c>
      <c r="AF23" s="15" t="s">
        <v>181</v>
      </c>
      <c r="AG23" s="6" t="s">
        <v>80</v>
      </c>
      <c r="AH23" s="6" t="s">
        <v>81</v>
      </c>
      <c r="AI23" s="6" t="s">
        <v>91</v>
      </c>
    </row>
    <row r="24" spans="2:35" s="1" customFormat="1" ht="96.75" customHeight="1" x14ac:dyDescent="0.2">
      <c r="B24" s="25">
        <v>12</v>
      </c>
      <c r="C24" s="35" t="s">
        <v>92</v>
      </c>
      <c r="D24" s="6">
        <v>12</v>
      </c>
      <c r="E24" s="38">
        <v>4.7600000000000003E-2</v>
      </c>
      <c r="F24" s="5">
        <v>3</v>
      </c>
      <c r="G24" s="4"/>
      <c r="H24" s="21">
        <f t="shared" si="3"/>
        <v>0</v>
      </c>
      <c r="I24" s="5">
        <v>3</v>
      </c>
      <c r="J24" s="4"/>
      <c r="K24" s="21">
        <f t="shared" si="0"/>
        <v>0</v>
      </c>
      <c r="L24" s="5">
        <v>3</v>
      </c>
      <c r="M24" s="4"/>
      <c r="N24" s="21">
        <f t="shared" si="1"/>
        <v>0</v>
      </c>
      <c r="O24" s="5">
        <v>3</v>
      </c>
      <c r="P24" s="4"/>
      <c r="Q24" s="21">
        <f t="shared" si="4"/>
        <v>0</v>
      </c>
      <c r="R24" s="23">
        <f t="shared" si="8"/>
        <v>12</v>
      </c>
      <c r="S24" s="23">
        <f t="shared" si="9"/>
        <v>0</v>
      </c>
      <c r="T24" s="24">
        <f t="shared" si="10"/>
        <v>0</v>
      </c>
      <c r="U24" s="24">
        <f t="shared" si="11"/>
        <v>0</v>
      </c>
      <c r="V24" s="6" t="s">
        <v>93</v>
      </c>
      <c r="W24" s="6" t="s">
        <v>100</v>
      </c>
      <c r="X24" s="7" t="s">
        <v>94</v>
      </c>
      <c r="Y24" s="14" t="s">
        <v>95</v>
      </c>
      <c r="Z24" s="14" t="s">
        <v>96</v>
      </c>
      <c r="AA24" s="7" t="s">
        <v>59</v>
      </c>
      <c r="AB24" s="6" t="s">
        <v>97</v>
      </c>
      <c r="AC24" s="7" t="s">
        <v>60</v>
      </c>
      <c r="AD24" s="7" t="s">
        <v>98</v>
      </c>
      <c r="AE24" s="7" t="s">
        <v>62</v>
      </c>
      <c r="AF24" s="15" t="s">
        <v>181</v>
      </c>
      <c r="AG24" s="6" t="s">
        <v>80</v>
      </c>
      <c r="AH24" s="6" t="s">
        <v>81</v>
      </c>
      <c r="AI24" s="6" t="s">
        <v>64</v>
      </c>
    </row>
    <row r="25" spans="2:35" s="1" customFormat="1" ht="96.75" customHeight="1" x14ac:dyDescent="0.2">
      <c r="B25" s="25">
        <v>13</v>
      </c>
      <c r="C25" s="35" t="s">
        <v>99</v>
      </c>
      <c r="D25" s="6">
        <v>12</v>
      </c>
      <c r="E25" s="38">
        <v>4.7600000000000003E-2</v>
      </c>
      <c r="F25" s="5">
        <v>3</v>
      </c>
      <c r="G25" s="4"/>
      <c r="H25" s="21">
        <f t="shared" si="3"/>
        <v>0</v>
      </c>
      <c r="I25" s="5">
        <v>3</v>
      </c>
      <c r="J25" s="4"/>
      <c r="K25" s="21">
        <f t="shared" si="0"/>
        <v>0</v>
      </c>
      <c r="L25" s="5">
        <v>3</v>
      </c>
      <c r="M25" s="4"/>
      <c r="N25" s="21">
        <f t="shared" si="1"/>
        <v>0</v>
      </c>
      <c r="O25" s="5">
        <v>3</v>
      </c>
      <c r="P25" s="4"/>
      <c r="Q25" s="21">
        <f t="shared" si="4"/>
        <v>0</v>
      </c>
      <c r="R25" s="23">
        <f t="shared" si="8"/>
        <v>12</v>
      </c>
      <c r="S25" s="23">
        <f t="shared" si="9"/>
        <v>0</v>
      </c>
      <c r="T25" s="24">
        <f t="shared" si="10"/>
        <v>0</v>
      </c>
      <c r="U25" s="24">
        <f t="shared" si="11"/>
        <v>0</v>
      </c>
      <c r="V25" s="6" t="s">
        <v>103</v>
      </c>
      <c r="W25" s="6" t="s">
        <v>101</v>
      </c>
      <c r="X25" s="7" t="s">
        <v>94</v>
      </c>
      <c r="Y25" s="14" t="s">
        <v>95</v>
      </c>
      <c r="Z25" s="14" t="s">
        <v>96</v>
      </c>
      <c r="AA25" s="7" t="s">
        <v>59</v>
      </c>
      <c r="AB25" s="6" t="s">
        <v>97</v>
      </c>
      <c r="AC25" s="7" t="s">
        <v>60</v>
      </c>
      <c r="AD25" s="7" t="s">
        <v>98</v>
      </c>
      <c r="AE25" s="7" t="s">
        <v>62</v>
      </c>
      <c r="AF25" s="15" t="s">
        <v>181</v>
      </c>
      <c r="AG25" s="6" t="s">
        <v>80</v>
      </c>
      <c r="AH25" s="6" t="s">
        <v>81</v>
      </c>
      <c r="AI25" s="6" t="s">
        <v>64</v>
      </c>
    </row>
    <row r="26" spans="2:35" s="1" customFormat="1" ht="96.75" customHeight="1" x14ac:dyDescent="0.2">
      <c r="B26" s="25">
        <v>14</v>
      </c>
      <c r="C26" s="35" t="s">
        <v>102</v>
      </c>
      <c r="D26" s="6">
        <v>12</v>
      </c>
      <c r="E26" s="38">
        <v>4.7600000000000003E-2</v>
      </c>
      <c r="F26" s="5">
        <v>3</v>
      </c>
      <c r="G26" s="4"/>
      <c r="H26" s="21">
        <f t="shared" si="3"/>
        <v>0</v>
      </c>
      <c r="I26" s="5">
        <v>3</v>
      </c>
      <c r="J26" s="4"/>
      <c r="K26" s="21">
        <f t="shared" si="0"/>
        <v>0</v>
      </c>
      <c r="L26" s="5">
        <v>3</v>
      </c>
      <c r="M26" s="4"/>
      <c r="N26" s="21">
        <f t="shared" si="1"/>
        <v>0</v>
      </c>
      <c r="O26" s="5">
        <v>3</v>
      </c>
      <c r="P26" s="4"/>
      <c r="Q26" s="21">
        <f t="shared" si="4"/>
        <v>0</v>
      </c>
      <c r="R26" s="23">
        <f t="shared" si="8"/>
        <v>12</v>
      </c>
      <c r="S26" s="23">
        <f t="shared" si="9"/>
        <v>0</v>
      </c>
      <c r="T26" s="24">
        <f t="shared" si="10"/>
        <v>0</v>
      </c>
      <c r="U26" s="24">
        <f t="shared" si="11"/>
        <v>0</v>
      </c>
      <c r="V26" s="6" t="s">
        <v>104</v>
      </c>
      <c r="W26" s="6" t="s">
        <v>105</v>
      </c>
      <c r="X26" s="7" t="s">
        <v>94</v>
      </c>
      <c r="Y26" s="14" t="s">
        <v>95</v>
      </c>
      <c r="Z26" s="14" t="s">
        <v>96</v>
      </c>
      <c r="AA26" s="7" t="s">
        <v>59</v>
      </c>
      <c r="AB26" s="6" t="s">
        <v>97</v>
      </c>
      <c r="AC26" s="7" t="s">
        <v>60</v>
      </c>
      <c r="AD26" s="7" t="s">
        <v>98</v>
      </c>
      <c r="AE26" s="7" t="s">
        <v>62</v>
      </c>
      <c r="AF26" s="15" t="s">
        <v>181</v>
      </c>
      <c r="AG26" s="6" t="s">
        <v>80</v>
      </c>
      <c r="AH26" s="6" t="s">
        <v>81</v>
      </c>
      <c r="AI26" s="6" t="s">
        <v>64</v>
      </c>
    </row>
    <row r="27" spans="2:35" s="1" customFormat="1" ht="96.75" customHeight="1" x14ac:dyDescent="0.2">
      <c r="B27" s="25">
        <v>15</v>
      </c>
      <c r="C27" s="35" t="s">
        <v>106</v>
      </c>
      <c r="D27" s="6"/>
      <c r="E27" s="38">
        <v>4.7600000000000003E-2</v>
      </c>
      <c r="F27" s="5">
        <v>13</v>
      </c>
      <c r="G27" s="4"/>
      <c r="H27" s="21">
        <f t="shared" si="3"/>
        <v>0</v>
      </c>
      <c r="I27" s="5">
        <v>13</v>
      </c>
      <c r="J27" s="4"/>
      <c r="K27" s="21">
        <f t="shared" si="0"/>
        <v>0</v>
      </c>
      <c r="L27" s="5">
        <v>13</v>
      </c>
      <c r="M27" s="4"/>
      <c r="N27" s="21">
        <f t="shared" si="1"/>
        <v>0</v>
      </c>
      <c r="O27" s="5">
        <v>13</v>
      </c>
      <c r="P27" s="4"/>
      <c r="Q27" s="21">
        <f t="shared" si="4"/>
        <v>0</v>
      </c>
      <c r="R27" s="23">
        <f t="shared" si="8"/>
        <v>52</v>
      </c>
      <c r="S27" s="23">
        <f t="shared" si="9"/>
        <v>0</v>
      </c>
      <c r="T27" s="24">
        <f t="shared" si="10"/>
        <v>0</v>
      </c>
      <c r="U27" s="24">
        <f t="shared" si="11"/>
        <v>0</v>
      </c>
      <c r="V27" s="6" t="s">
        <v>107</v>
      </c>
      <c r="W27" s="6" t="s">
        <v>108</v>
      </c>
      <c r="X27" s="7" t="s">
        <v>109</v>
      </c>
      <c r="Y27" s="14" t="s">
        <v>110</v>
      </c>
      <c r="Z27" s="14" t="s">
        <v>111</v>
      </c>
      <c r="AA27" s="7" t="s">
        <v>59</v>
      </c>
      <c r="AB27" s="6" t="s">
        <v>112</v>
      </c>
      <c r="AC27" s="7" t="s">
        <v>60</v>
      </c>
      <c r="AD27" s="7" t="s">
        <v>98</v>
      </c>
      <c r="AE27" s="7" t="s">
        <v>62</v>
      </c>
      <c r="AF27" s="15" t="s">
        <v>181</v>
      </c>
      <c r="AG27" s="6" t="s">
        <v>80</v>
      </c>
      <c r="AH27" s="6" t="s">
        <v>81</v>
      </c>
      <c r="AI27" s="6" t="s">
        <v>113</v>
      </c>
    </row>
    <row r="28" spans="2:35" s="1" customFormat="1" ht="96.75" customHeight="1" x14ac:dyDescent="0.2">
      <c r="B28" s="25">
        <v>16</v>
      </c>
      <c r="C28" s="35" t="s">
        <v>137</v>
      </c>
      <c r="D28" s="6">
        <v>12</v>
      </c>
      <c r="E28" s="38">
        <v>4.7600000000000003E-2</v>
      </c>
      <c r="F28" s="5">
        <v>3</v>
      </c>
      <c r="G28" s="4"/>
      <c r="H28" s="21">
        <f t="shared" si="3"/>
        <v>0</v>
      </c>
      <c r="I28" s="5">
        <v>3</v>
      </c>
      <c r="J28" s="4"/>
      <c r="K28" s="21">
        <f t="shared" si="0"/>
        <v>0</v>
      </c>
      <c r="L28" s="5">
        <v>3</v>
      </c>
      <c r="M28" s="4"/>
      <c r="N28" s="21">
        <f t="shared" si="1"/>
        <v>0</v>
      </c>
      <c r="O28" s="5">
        <v>3</v>
      </c>
      <c r="P28" s="4"/>
      <c r="Q28" s="21">
        <f t="shared" si="4"/>
        <v>0</v>
      </c>
      <c r="R28" s="23">
        <f t="shared" si="8"/>
        <v>12</v>
      </c>
      <c r="S28" s="23">
        <f t="shared" si="9"/>
        <v>0</v>
      </c>
      <c r="T28" s="24">
        <f t="shared" si="10"/>
        <v>0</v>
      </c>
      <c r="U28" s="24">
        <f t="shared" si="11"/>
        <v>0</v>
      </c>
      <c r="V28" s="6" t="s">
        <v>140</v>
      </c>
      <c r="W28" s="6" t="s">
        <v>139</v>
      </c>
      <c r="X28" s="7" t="s">
        <v>138</v>
      </c>
      <c r="Y28" s="14" t="s">
        <v>141</v>
      </c>
      <c r="Z28" s="14" t="s">
        <v>142</v>
      </c>
      <c r="AA28" s="7" t="s">
        <v>143</v>
      </c>
      <c r="AB28" s="6" t="s">
        <v>154</v>
      </c>
      <c r="AC28" s="7" t="s">
        <v>60</v>
      </c>
      <c r="AD28" s="7" t="s">
        <v>144</v>
      </c>
      <c r="AE28" s="7" t="s">
        <v>145</v>
      </c>
      <c r="AF28" s="15" t="s">
        <v>181</v>
      </c>
      <c r="AG28" s="6" t="s">
        <v>146</v>
      </c>
      <c r="AH28" s="6" t="s">
        <v>156</v>
      </c>
      <c r="AI28" s="6" t="s">
        <v>147</v>
      </c>
    </row>
    <row r="29" spans="2:35" s="1" customFormat="1" ht="96.75" customHeight="1" x14ac:dyDescent="0.2">
      <c r="B29" s="25">
        <v>17</v>
      </c>
      <c r="C29" s="35" t="s">
        <v>148</v>
      </c>
      <c r="D29" s="6">
        <v>12</v>
      </c>
      <c r="E29" s="38">
        <v>4.7600000000000003E-2</v>
      </c>
      <c r="F29" s="5">
        <v>3</v>
      </c>
      <c r="G29" s="4"/>
      <c r="H29" s="21">
        <f t="shared" si="3"/>
        <v>0</v>
      </c>
      <c r="I29" s="5">
        <v>3</v>
      </c>
      <c r="J29" s="4"/>
      <c r="K29" s="21">
        <f t="shared" si="0"/>
        <v>0</v>
      </c>
      <c r="L29" s="5">
        <v>3</v>
      </c>
      <c r="M29" s="4"/>
      <c r="N29" s="21">
        <f t="shared" si="1"/>
        <v>0</v>
      </c>
      <c r="O29" s="5">
        <v>3</v>
      </c>
      <c r="P29" s="4"/>
      <c r="Q29" s="21">
        <f t="shared" si="4"/>
        <v>0</v>
      </c>
      <c r="R29" s="23">
        <f t="shared" si="8"/>
        <v>12</v>
      </c>
      <c r="S29" s="23">
        <f t="shared" si="9"/>
        <v>0</v>
      </c>
      <c r="T29" s="24">
        <f t="shared" si="10"/>
        <v>0</v>
      </c>
      <c r="U29" s="24">
        <f t="shared" si="11"/>
        <v>0</v>
      </c>
      <c r="V29" s="6" t="s">
        <v>149</v>
      </c>
      <c r="W29" s="6" t="s">
        <v>150</v>
      </c>
      <c r="X29" s="7" t="s">
        <v>151</v>
      </c>
      <c r="Y29" s="14" t="s">
        <v>152</v>
      </c>
      <c r="Z29" s="14" t="s">
        <v>153</v>
      </c>
      <c r="AA29" s="7" t="s">
        <v>143</v>
      </c>
      <c r="AB29" s="6" t="s">
        <v>160</v>
      </c>
      <c r="AC29" s="7" t="s">
        <v>60</v>
      </c>
      <c r="AD29" s="7" t="s">
        <v>98</v>
      </c>
      <c r="AE29" s="7" t="s">
        <v>145</v>
      </c>
      <c r="AF29" s="15" t="s">
        <v>181</v>
      </c>
      <c r="AG29" s="6" t="s">
        <v>155</v>
      </c>
      <c r="AH29" s="6" t="s">
        <v>156</v>
      </c>
      <c r="AI29" s="6" t="s">
        <v>157</v>
      </c>
    </row>
    <row r="30" spans="2:35" s="1" customFormat="1" ht="96.75" customHeight="1" x14ac:dyDescent="0.2">
      <c r="B30" s="25">
        <v>18</v>
      </c>
      <c r="C30" s="35" t="s">
        <v>117</v>
      </c>
      <c r="D30" s="6">
        <v>4</v>
      </c>
      <c r="E30" s="38">
        <v>4.7600000000000003E-2</v>
      </c>
      <c r="F30" s="5">
        <v>1</v>
      </c>
      <c r="G30" s="4"/>
      <c r="H30" s="21">
        <f t="shared" si="3"/>
        <v>0</v>
      </c>
      <c r="I30" s="5">
        <v>1</v>
      </c>
      <c r="J30" s="4"/>
      <c r="K30" s="21">
        <f t="shared" si="0"/>
        <v>0</v>
      </c>
      <c r="L30" s="5">
        <v>1</v>
      </c>
      <c r="M30" s="4"/>
      <c r="N30" s="21">
        <f t="shared" si="1"/>
        <v>0</v>
      </c>
      <c r="O30" s="5">
        <v>1</v>
      </c>
      <c r="P30" s="4"/>
      <c r="Q30" s="21">
        <f t="shared" si="4"/>
        <v>0</v>
      </c>
      <c r="R30" s="23">
        <f t="shared" si="8"/>
        <v>4</v>
      </c>
      <c r="S30" s="23">
        <f t="shared" si="9"/>
        <v>0</v>
      </c>
      <c r="T30" s="24">
        <f t="shared" si="10"/>
        <v>0</v>
      </c>
      <c r="U30" s="24">
        <f t="shared" si="11"/>
        <v>0</v>
      </c>
      <c r="V30" s="6" t="s">
        <v>158</v>
      </c>
      <c r="W30" s="6" t="s">
        <v>159</v>
      </c>
      <c r="X30" s="7" t="s">
        <v>151</v>
      </c>
      <c r="Y30" s="14" t="s">
        <v>152</v>
      </c>
      <c r="Z30" s="14" t="s">
        <v>153</v>
      </c>
      <c r="AA30" s="7" t="s">
        <v>143</v>
      </c>
      <c r="AB30" s="6" t="s">
        <v>154</v>
      </c>
      <c r="AC30" s="7" t="s">
        <v>60</v>
      </c>
      <c r="AD30" s="7" t="s">
        <v>98</v>
      </c>
      <c r="AE30" s="7" t="s">
        <v>145</v>
      </c>
      <c r="AF30" s="15" t="s">
        <v>181</v>
      </c>
      <c r="AG30" s="6" t="s">
        <v>161</v>
      </c>
      <c r="AH30" s="6" t="s">
        <v>156</v>
      </c>
      <c r="AI30" s="6" t="s">
        <v>162</v>
      </c>
    </row>
    <row r="31" spans="2:35" s="1" customFormat="1" ht="157.5" customHeight="1" x14ac:dyDescent="0.2">
      <c r="B31" s="25">
        <v>19</v>
      </c>
      <c r="C31" s="35" t="s">
        <v>118</v>
      </c>
      <c r="D31" s="6">
        <v>4</v>
      </c>
      <c r="E31" s="38">
        <v>4.7600000000000003E-2</v>
      </c>
      <c r="F31" s="5">
        <v>1</v>
      </c>
      <c r="G31" s="4"/>
      <c r="H31" s="21">
        <f t="shared" si="3"/>
        <v>0</v>
      </c>
      <c r="I31" s="5">
        <v>1</v>
      </c>
      <c r="J31" s="4"/>
      <c r="K31" s="21">
        <f t="shared" si="0"/>
        <v>0</v>
      </c>
      <c r="L31" s="5">
        <v>1</v>
      </c>
      <c r="M31" s="4"/>
      <c r="N31" s="21">
        <f t="shared" si="1"/>
        <v>0</v>
      </c>
      <c r="O31" s="5">
        <v>1</v>
      </c>
      <c r="P31" s="4"/>
      <c r="Q31" s="21">
        <f t="shared" si="4"/>
        <v>0</v>
      </c>
      <c r="R31" s="23">
        <f t="shared" si="8"/>
        <v>4</v>
      </c>
      <c r="S31" s="23">
        <f t="shared" si="9"/>
        <v>0</v>
      </c>
      <c r="T31" s="24">
        <f t="shared" si="10"/>
        <v>0</v>
      </c>
      <c r="U31" s="24">
        <f t="shared" si="11"/>
        <v>0</v>
      </c>
      <c r="V31" s="6" t="s">
        <v>163</v>
      </c>
      <c r="W31" s="6" t="s">
        <v>164</v>
      </c>
      <c r="X31" s="7" t="s">
        <v>165</v>
      </c>
      <c r="Y31" s="14" t="s">
        <v>166</v>
      </c>
      <c r="Z31" s="14" t="s">
        <v>167</v>
      </c>
      <c r="AA31" s="7" t="s">
        <v>59</v>
      </c>
      <c r="AB31" s="6" t="s">
        <v>168</v>
      </c>
      <c r="AC31" s="7" t="s">
        <v>60</v>
      </c>
      <c r="AD31" s="7" t="s">
        <v>144</v>
      </c>
      <c r="AE31" s="7" t="s">
        <v>62</v>
      </c>
      <c r="AF31" s="15" t="s">
        <v>181</v>
      </c>
      <c r="AG31" s="6"/>
      <c r="AH31" s="6" t="s">
        <v>156</v>
      </c>
      <c r="AI31" s="6" t="s">
        <v>165</v>
      </c>
    </row>
    <row r="32" spans="2:35" s="1" customFormat="1" ht="111" customHeight="1" x14ac:dyDescent="0.2">
      <c r="B32" s="25">
        <v>20</v>
      </c>
      <c r="C32" s="35" t="s">
        <v>136</v>
      </c>
      <c r="D32" s="6">
        <v>12</v>
      </c>
      <c r="E32" s="38">
        <v>4.7600000000000003E-2</v>
      </c>
      <c r="F32" s="5">
        <v>3</v>
      </c>
      <c r="G32" s="4"/>
      <c r="H32" s="21">
        <f t="shared" si="3"/>
        <v>0</v>
      </c>
      <c r="I32" s="5">
        <v>3</v>
      </c>
      <c r="J32" s="4"/>
      <c r="K32" s="21">
        <f t="shared" si="0"/>
        <v>0</v>
      </c>
      <c r="L32" s="5">
        <v>3</v>
      </c>
      <c r="M32" s="4"/>
      <c r="N32" s="21">
        <f t="shared" si="1"/>
        <v>0</v>
      </c>
      <c r="O32" s="5">
        <v>3</v>
      </c>
      <c r="P32" s="4"/>
      <c r="Q32" s="21">
        <f t="shared" si="4"/>
        <v>0</v>
      </c>
      <c r="R32" s="23">
        <f t="shared" si="8"/>
        <v>12</v>
      </c>
      <c r="S32" s="23">
        <f t="shared" si="9"/>
        <v>0</v>
      </c>
      <c r="T32" s="24">
        <f t="shared" si="10"/>
        <v>0</v>
      </c>
      <c r="U32" s="24">
        <f t="shared" si="11"/>
        <v>0</v>
      </c>
      <c r="V32" s="6" t="s">
        <v>169</v>
      </c>
      <c r="W32" s="6" t="s">
        <v>170</v>
      </c>
      <c r="X32" s="7" t="s">
        <v>171</v>
      </c>
      <c r="Y32" s="14" t="s">
        <v>172</v>
      </c>
      <c r="Z32" s="14" t="s">
        <v>173</v>
      </c>
      <c r="AA32" s="7" t="s">
        <v>143</v>
      </c>
      <c r="AB32" s="6" t="s">
        <v>174</v>
      </c>
      <c r="AC32" s="7" t="s">
        <v>60</v>
      </c>
      <c r="AD32" s="7" t="s">
        <v>144</v>
      </c>
      <c r="AE32" s="7" t="s">
        <v>145</v>
      </c>
      <c r="AF32" s="15" t="s">
        <v>181</v>
      </c>
      <c r="AG32" s="6"/>
      <c r="AH32" s="6" t="s">
        <v>156</v>
      </c>
      <c r="AI32" s="6" t="s">
        <v>191</v>
      </c>
    </row>
    <row r="33" spans="2:36" s="1" customFormat="1" ht="122.25" customHeight="1" thickBot="1" x14ac:dyDescent="0.25">
      <c r="B33" s="25">
        <v>21</v>
      </c>
      <c r="C33" s="35" t="s">
        <v>135</v>
      </c>
      <c r="D33" s="6">
        <v>12</v>
      </c>
      <c r="E33" s="38">
        <v>4.7600000000000003E-2</v>
      </c>
      <c r="F33" s="5">
        <v>3</v>
      </c>
      <c r="G33" s="4"/>
      <c r="H33" s="21">
        <f t="shared" si="3"/>
        <v>0</v>
      </c>
      <c r="I33" s="5">
        <v>3</v>
      </c>
      <c r="J33" s="4"/>
      <c r="K33" s="21">
        <f t="shared" si="0"/>
        <v>0</v>
      </c>
      <c r="L33" s="5">
        <v>3</v>
      </c>
      <c r="M33" s="4"/>
      <c r="N33" s="21">
        <f t="shared" si="1"/>
        <v>0</v>
      </c>
      <c r="O33" s="5">
        <v>3</v>
      </c>
      <c r="P33" s="4"/>
      <c r="Q33" s="21">
        <f t="shared" si="4"/>
        <v>0</v>
      </c>
      <c r="R33" s="23">
        <f t="shared" si="8"/>
        <v>12</v>
      </c>
      <c r="S33" s="23">
        <f t="shared" si="9"/>
        <v>0</v>
      </c>
      <c r="T33" s="24">
        <f t="shared" si="10"/>
        <v>0</v>
      </c>
      <c r="U33" s="24">
        <f t="shared" si="11"/>
        <v>0</v>
      </c>
      <c r="V33" s="6" t="s">
        <v>175</v>
      </c>
      <c r="W33" s="6" t="s">
        <v>176</v>
      </c>
      <c r="X33" s="7" t="s">
        <v>177</v>
      </c>
      <c r="Y33" s="14" t="s">
        <v>178</v>
      </c>
      <c r="Z33" s="14" t="s">
        <v>179</v>
      </c>
      <c r="AA33" s="7" t="s">
        <v>143</v>
      </c>
      <c r="AB33" s="6" t="s">
        <v>180</v>
      </c>
      <c r="AC33" s="7" t="s">
        <v>60</v>
      </c>
      <c r="AD33" s="7" t="s">
        <v>144</v>
      </c>
      <c r="AE33" s="7" t="s">
        <v>62</v>
      </c>
      <c r="AF33" s="15" t="s">
        <v>181</v>
      </c>
      <c r="AG33" s="6"/>
      <c r="AH33" s="6" t="s">
        <v>156</v>
      </c>
      <c r="AI33" s="6" t="s">
        <v>192</v>
      </c>
    </row>
    <row r="34" spans="2:36" s="3" customFormat="1" ht="18" customHeight="1" thickBot="1" x14ac:dyDescent="0.25">
      <c r="D34" s="32"/>
      <c r="E34" s="26">
        <f>SUM(E13:E33)</f>
        <v>0.99959999999999971</v>
      </c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3" customFormat="1" ht="11.85" customHeight="1" x14ac:dyDescent="0.2">
      <c r="D35" s="32"/>
      <c r="E35" s="33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1.85" customHeight="1" x14ac:dyDescent="0.2">
      <c r="D36" s="36"/>
      <c r="E36" s="33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85" customHeight="1" x14ac:dyDescent="0.2">
      <c r="D37" s="32"/>
      <c r="E37" s="33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85" customHeight="1" x14ac:dyDescent="0.2">
      <c r="D38" s="32"/>
      <c r="E38" s="33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85" customHeight="1" x14ac:dyDescent="0.2">
      <c r="D39" s="32"/>
      <c r="E39" s="33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85" customHeight="1" x14ac:dyDescent="0.2">
      <c r="D40" s="32"/>
      <c r="E40" s="33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85" customHeight="1" x14ac:dyDescent="0.2">
      <c r="D41" s="32"/>
      <c r="E41" s="33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85" customHeight="1" x14ac:dyDescent="0.2">
      <c r="D42" s="32"/>
      <c r="E42" s="33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4.1" customHeight="1" x14ac:dyDescent="0.2">
      <c r="D43" s="32"/>
      <c r="E43" s="33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85" customHeight="1" x14ac:dyDescent="0.2">
      <c r="D44" s="37"/>
      <c r="E44" s="33"/>
      <c r="F44" s="1"/>
      <c r="G44" s="1"/>
      <c r="H44" s="22"/>
      <c r="I44" s="1"/>
      <c r="J44" s="1"/>
      <c r="K44" s="22"/>
      <c r="L44" s="1"/>
      <c r="M44" s="1"/>
      <c r="N44" s="22"/>
      <c r="O44" s="1"/>
      <c r="P44" s="1"/>
      <c r="Q44" s="22"/>
      <c r="R44" s="22"/>
      <c r="S44" s="22"/>
      <c r="T44" s="22"/>
      <c r="U44" s="22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85" customHeight="1" x14ac:dyDescent="0.2">
      <c r="D45" s="32"/>
      <c r="E45" s="33"/>
      <c r="F45" s="1"/>
      <c r="G45" s="1"/>
      <c r="H45" s="22"/>
      <c r="I45" s="1"/>
      <c r="J45" s="1"/>
      <c r="K45" s="22"/>
      <c r="L45" s="1"/>
      <c r="M45" s="1"/>
      <c r="N45" s="22"/>
      <c r="O45" s="1"/>
      <c r="P45" s="1"/>
      <c r="Q45" s="22"/>
      <c r="R45" s="22"/>
      <c r="S45" s="22"/>
      <c r="T45" s="22"/>
      <c r="U45" s="22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85" customHeight="1" x14ac:dyDescent="0.2">
      <c r="D46" s="32"/>
      <c r="E46" s="33"/>
      <c r="F46" s="1"/>
      <c r="G46" s="1"/>
      <c r="H46" s="22"/>
      <c r="I46" s="1"/>
      <c r="J46" s="1"/>
      <c r="K46" s="22"/>
      <c r="L46" s="1"/>
      <c r="M46" s="1"/>
      <c r="N46" s="22"/>
      <c r="O46" s="1"/>
      <c r="P46" s="1"/>
      <c r="Q46" s="22"/>
      <c r="R46" s="22"/>
      <c r="S46" s="22"/>
      <c r="T46" s="22"/>
      <c r="U46" s="22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85" customHeight="1" x14ac:dyDescent="0.2">
      <c r="D47" s="32"/>
      <c r="E47" s="33"/>
      <c r="F47" s="1"/>
      <c r="G47" s="1"/>
      <c r="H47" s="22"/>
      <c r="I47" s="1"/>
      <c r="J47" s="1"/>
      <c r="K47" s="22"/>
      <c r="L47" s="1"/>
      <c r="M47" s="1"/>
      <c r="N47" s="22"/>
      <c r="O47" s="1"/>
      <c r="P47" s="1"/>
      <c r="Q47" s="22"/>
      <c r="R47" s="22"/>
      <c r="S47" s="22"/>
      <c r="T47" s="22"/>
      <c r="U47" s="22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85" customHeight="1" x14ac:dyDescent="0.2">
      <c r="D48" s="32"/>
      <c r="E48" s="33"/>
      <c r="F48" s="1"/>
      <c r="G48" s="1"/>
      <c r="H48" s="22"/>
      <c r="I48" s="1"/>
      <c r="J48" s="1"/>
      <c r="K48" s="22"/>
      <c r="L48" s="1"/>
      <c r="M48" s="1"/>
      <c r="N48" s="22"/>
      <c r="O48" s="1"/>
      <c r="P48" s="1"/>
      <c r="Q48" s="22"/>
      <c r="R48" s="22"/>
      <c r="S48" s="22"/>
      <c r="T48" s="22"/>
      <c r="U48" s="22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2.6" customHeight="1" x14ac:dyDescent="0.2">
      <c r="D49" s="32"/>
      <c r="E49" s="33"/>
      <c r="F49" s="1"/>
      <c r="G49" s="1"/>
      <c r="H49" s="22"/>
      <c r="I49" s="1"/>
      <c r="J49" s="1"/>
      <c r="K49" s="22"/>
      <c r="L49" s="1"/>
      <c r="M49" s="1"/>
      <c r="N49" s="22"/>
      <c r="O49" s="1"/>
      <c r="P49" s="1"/>
      <c r="Q49" s="22"/>
      <c r="R49" s="22"/>
      <c r="S49" s="22"/>
      <c r="T49" s="22"/>
      <c r="U49" s="22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2.6" customHeight="1" x14ac:dyDescent="0.2">
      <c r="D50" s="32"/>
      <c r="E50" s="33"/>
      <c r="F50" s="1"/>
      <c r="G50" s="1"/>
      <c r="H50" s="22"/>
      <c r="I50" s="1"/>
      <c r="J50" s="1"/>
      <c r="K50" s="22"/>
      <c r="L50" s="1"/>
      <c r="M50" s="1"/>
      <c r="N50" s="22"/>
      <c r="O50" s="1"/>
      <c r="P50" s="1"/>
      <c r="Q50" s="22"/>
      <c r="R50" s="22"/>
      <c r="S50" s="22"/>
      <c r="T50" s="22"/>
      <c r="U50" s="22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85" customHeight="1" x14ac:dyDescent="0.2">
      <c r="D51" s="32"/>
      <c r="E51" s="33"/>
      <c r="F51" s="1"/>
      <c r="G51" s="1"/>
      <c r="H51" s="22"/>
      <c r="I51" s="1"/>
      <c r="J51" s="1"/>
      <c r="K51" s="22"/>
      <c r="L51" s="1"/>
      <c r="M51" s="1"/>
      <c r="N51" s="22"/>
      <c r="O51" s="1"/>
      <c r="P51" s="1"/>
      <c r="Q51" s="22"/>
      <c r="R51" s="22"/>
      <c r="S51" s="22"/>
      <c r="T51" s="22"/>
      <c r="U51" s="22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85" customHeight="1" x14ac:dyDescent="0.2">
      <c r="D52" s="32"/>
      <c r="E52" s="33"/>
      <c r="F52" s="1"/>
      <c r="G52" s="1"/>
      <c r="H52" s="22"/>
      <c r="I52" s="1"/>
      <c r="J52" s="1"/>
      <c r="K52" s="22"/>
      <c r="L52" s="1"/>
      <c r="M52" s="1"/>
      <c r="N52" s="22"/>
      <c r="O52" s="1"/>
      <c r="P52" s="1"/>
      <c r="Q52" s="22"/>
      <c r="R52" s="22"/>
      <c r="S52" s="22"/>
      <c r="T52" s="22"/>
      <c r="U52" s="22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4.1" customHeight="1" x14ac:dyDescent="0.2">
      <c r="D53" s="32"/>
      <c r="E53" s="32"/>
      <c r="F53" s="1"/>
      <c r="G53" s="1"/>
      <c r="H53" s="22"/>
      <c r="I53" s="1"/>
      <c r="J53" s="1"/>
      <c r="K53" s="22"/>
      <c r="L53" s="1"/>
      <c r="M53" s="1"/>
      <c r="N53" s="22"/>
      <c r="O53" s="1"/>
      <c r="P53" s="1"/>
      <c r="Q53" s="22"/>
      <c r="R53" s="22"/>
      <c r="S53" s="22"/>
      <c r="T53" s="22"/>
      <c r="U53" s="22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85" customHeight="1" x14ac:dyDescent="0.2">
      <c r="D54" s="32"/>
      <c r="E54" s="32"/>
      <c r="F54" s="1"/>
      <c r="G54" s="1"/>
      <c r="H54" s="22"/>
      <c r="I54" s="1"/>
      <c r="J54" s="1"/>
      <c r="K54" s="22"/>
      <c r="L54" s="1"/>
      <c r="M54" s="1"/>
      <c r="N54" s="22"/>
      <c r="O54" s="1"/>
      <c r="P54" s="1"/>
      <c r="Q54" s="22"/>
      <c r="R54" s="22"/>
      <c r="S54" s="22"/>
      <c r="T54" s="22"/>
      <c r="U54" s="22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85" customHeight="1" x14ac:dyDescent="0.2">
      <c r="D55" s="32"/>
      <c r="E55" s="32"/>
      <c r="F55" s="1"/>
      <c r="G55" s="1"/>
      <c r="H55" s="22"/>
      <c r="I55" s="1"/>
      <c r="J55" s="1"/>
      <c r="K55" s="22"/>
      <c r="L55" s="1"/>
      <c r="M55" s="1"/>
      <c r="N55" s="22"/>
      <c r="O55" s="1"/>
      <c r="P55" s="1"/>
      <c r="Q55" s="22"/>
      <c r="R55" s="22"/>
      <c r="S55" s="22"/>
      <c r="T55" s="22"/>
      <c r="U55" s="22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85" customHeight="1" x14ac:dyDescent="0.2">
      <c r="D56" s="32"/>
      <c r="E56" s="32"/>
      <c r="F56" s="1"/>
      <c r="G56" s="1"/>
      <c r="H56" s="22"/>
      <c r="I56" s="1"/>
      <c r="J56" s="1"/>
      <c r="K56" s="22"/>
      <c r="L56" s="1"/>
      <c r="M56" s="1"/>
      <c r="N56" s="22"/>
      <c r="O56" s="1"/>
      <c r="P56" s="1"/>
      <c r="Q56" s="22"/>
      <c r="R56" s="22"/>
      <c r="S56" s="22"/>
      <c r="T56" s="22"/>
      <c r="U56" s="22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33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K13:K33 N13:N33 Q13:Q33 H13:H33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34:AA56" xr:uid="{00000000-0002-0000-0000-000000000000}">
      <formula1>"Eficacia,Eficiencia,Efectividad,"</formula1>
      <formula2>0</formula2>
    </dataValidation>
    <dataValidation type="list" operator="equal" allowBlank="1" showErrorMessage="1" sqref="AF34:AF56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6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6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6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abSelected="1" zoomScale="80" zoomScaleNormal="80" workbookViewId="0">
      <selection activeCell="C9" sqref="C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2"/>
      <c r="B1" s="103"/>
      <c r="C1" s="94" t="s">
        <v>32</v>
      </c>
      <c r="D1" s="95"/>
      <c r="E1" s="95"/>
      <c r="F1" s="96"/>
      <c r="G1" s="27" t="s">
        <v>38</v>
      </c>
    </row>
    <row r="2" spans="1:7" ht="12.75" customHeight="1" x14ac:dyDescent="0.2">
      <c r="A2" s="104"/>
      <c r="B2" s="105"/>
      <c r="C2" s="97"/>
      <c r="D2" s="79"/>
      <c r="E2" s="79"/>
      <c r="F2" s="98"/>
      <c r="G2" s="28" t="s">
        <v>39</v>
      </c>
    </row>
    <row r="3" spans="1:7" ht="20.25" customHeight="1" x14ac:dyDescent="0.2">
      <c r="A3" s="104"/>
      <c r="B3" s="105"/>
      <c r="C3" s="97" t="s">
        <v>37</v>
      </c>
      <c r="D3" s="79"/>
      <c r="E3" s="79"/>
      <c r="F3" s="98"/>
      <c r="G3" s="29" t="s">
        <v>48</v>
      </c>
    </row>
    <row r="4" spans="1:7" ht="20.25" customHeight="1" thickBot="1" x14ac:dyDescent="0.25">
      <c r="A4" s="106"/>
      <c r="B4" s="107"/>
      <c r="C4" s="99" t="s">
        <v>198</v>
      </c>
      <c r="D4" s="100"/>
      <c r="E4" s="100"/>
      <c r="F4" s="101"/>
      <c r="G4" s="30" t="s">
        <v>40</v>
      </c>
    </row>
    <row r="5" spans="1:7" ht="30.75" customHeight="1" x14ac:dyDescent="0.2">
      <c r="A5" s="85" t="s">
        <v>33</v>
      </c>
      <c r="B5" s="86"/>
      <c r="C5" s="87"/>
      <c r="D5" s="88" t="s">
        <v>193</v>
      </c>
      <c r="E5" s="89"/>
      <c r="F5" s="89"/>
      <c r="G5" s="90"/>
    </row>
    <row r="6" spans="1:7" ht="32.25" customHeight="1" thickBot="1" x14ac:dyDescent="0.25">
      <c r="A6" s="82" t="s">
        <v>34</v>
      </c>
      <c r="B6" s="83"/>
      <c r="C6" s="84"/>
      <c r="D6" s="91" t="s">
        <v>194</v>
      </c>
      <c r="E6" s="92"/>
      <c r="F6" s="92"/>
      <c r="G6" s="93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51" x14ac:dyDescent="0.2">
      <c r="A9" s="25">
        <v>1</v>
      </c>
      <c r="B9" s="34" t="s">
        <v>52</v>
      </c>
      <c r="C9" s="31">
        <v>4</v>
      </c>
      <c r="D9" s="11"/>
      <c r="E9" s="11"/>
      <c r="F9" s="11"/>
      <c r="G9" s="11"/>
    </row>
    <row r="10" spans="1:7" ht="25.5" x14ac:dyDescent="0.2">
      <c r="A10" s="25">
        <v>2</v>
      </c>
      <c r="B10" s="34" t="s">
        <v>53</v>
      </c>
      <c r="C10" s="31">
        <v>4</v>
      </c>
      <c r="D10" s="11"/>
      <c r="E10" s="11"/>
      <c r="F10" s="11"/>
      <c r="G10" s="11"/>
    </row>
    <row r="11" spans="1:7" ht="38.25" x14ac:dyDescent="0.2">
      <c r="A11" s="25">
        <v>3</v>
      </c>
      <c r="B11" s="34" t="s">
        <v>195</v>
      </c>
      <c r="C11" s="31">
        <v>12</v>
      </c>
      <c r="D11" s="11"/>
      <c r="E11" s="11"/>
      <c r="F11" s="11"/>
      <c r="G11" s="11"/>
    </row>
    <row r="12" spans="1:7" ht="38.25" x14ac:dyDescent="0.2">
      <c r="A12" s="25">
        <v>4</v>
      </c>
      <c r="B12" s="35" t="s">
        <v>114</v>
      </c>
      <c r="C12" s="6">
        <v>12</v>
      </c>
      <c r="D12" s="11"/>
      <c r="E12" s="11"/>
      <c r="F12" s="11"/>
      <c r="G12" s="11"/>
    </row>
    <row r="13" spans="1:7" ht="38.25" x14ac:dyDescent="0.2">
      <c r="A13" s="25">
        <v>5</v>
      </c>
      <c r="B13" s="35" t="s">
        <v>49</v>
      </c>
      <c r="C13" s="6">
        <v>48</v>
      </c>
      <c r="D13" s="11"/>
      <c r="E13" s="11"/>
      <c r="F13" s="11"/>
      <c r="G13" s="11"/>
    </row>
    <row r="14" spans="1:7" ht="38.25" x14ac:dyDescent="0.2">
      <c r="A14" s="25">
        <v>6</v>
      </c>
      <c r="B14" s="35" t="s">
        <v>115</v>
      </c>
      <c r="C14" s="6">
        <v>12</v>
      </c>
      <c r="D14" s="11"/>
      <c r="E14" s="11"/>
      <c r="F14" s="11"/>
      <c r="G14" s="11"/>
    </row>
    <row r="15" spans="1:7" ht="25.5" x14ac:dyDescent="0.2">
      <c r="A15" s="25">
        <v>7</v>
      </c>
      <c r="B15" s="35" t="s">
        <v>116</v>
      </c>
      <c r="C15" s="6">
        <v>12</v>
      </c>
      <c r="D15" s="11"/>
      <c r="E15" s="11"/>
      <c r="F15" s="11"/>
      <c r="G15" s="11"/>
    </row>
    <row r="16" spans="1:7" ht="25.5" x14ac:dyDescent="0.2">
      <c r="A16" s="25">
        <v>8</v>
      </c>
      <c r="B16" s="35" t="s">
        <v>50</v>
      </c>
      <c r="C16" s="6">
        <v>24</v>
      </c>
      <c r="D16" s="11"/>
      <c r="E16" s="11"/>
      <c r="F16" s="11"/>
      <c r="G16" s="11"/>
    </row>
    <row r="17" spans="1:7" ht="25.5" x14ac:dyDescent="0.2">
      <c r="A17" s="25">
        <v>9</v>
      </c>
      <c r="B17" s="35" t="s">
        <v>51</v>
      </c>
      <c r="C17" s="6">
        <v>8</v>
      </c>
      <c r="D17" s="11"/>
      <c r="E17" s="11"/>
      <c r="F17" s="11"/>
      <c r="G17" s="11"/>
    </row>
    <row r="18" spans="1:7" ht="51" x14ac:dyDescent="0.2">
      <c r="A18" s="25">
        <v>10</v>
      </c>
      <c r="B18" s="35" t="s">
        <v>78</v>
      </c>
      <c r="C18" s="6">
        <v>11</v>
      </c>
      <c r="D18" s="11"/>
      <c r="E18" s="11"/>
      <c r="F18" s="11"/>
      <c r="G18" s="11"/>
    </row>
    <row r="19" spans="1:7" ht="51" x14ac:dyDescent="0.2">
      <c r="A19" s="25">
        <v>11</v>
      </c>
      <c r="B19" s="35" t="s">
        <v>82</v>
      </c>
      <c r="C19" s="6">
        <v>2</v>
      </c>
      <c r="D19" s="11"/>
      <c r="E19" s="11"/>
      <c r="F19" s="11"/>
      <c r="G19" s="11"/>
    </row>
    <row r="20" spans="1:7" ht="25.5" x14ac:dyDescent="0.2">
      <c r="A20" s="25">
        <v>12</v>
      </c>
      <c r="B20" s="35" t="s">
        <v>92</v>
      </c>
      <c r="C20" s="6">
        <v>12</v>
      </c>
      <c r="D20" s="11"/>
      <c r="E20" s="11"/>
      <c r="F20" s="11"/>
      <c r="G20" s="11"/>
    </row>
    <row r="21" spans="1:7" ht="25.5" x14ac:dyDescent="0.2">
      <c r="A21" s="25">
        <v>13</v>
      </c>
      <c r="B21" s="35" t="s">
        <v>99</v>
      </c>
      <c r="C21" s="6">
        <v>12</v>
      </c>
      <c r="D21" s="11"/>
      <c r="E21" s="11"/>
      <c r="F21" s="11"/>
      <c r="G21" s="11"/>
    </row>
    <row r="22" spans="1:7" ht="25.5" x14ac:dyDescent="0.2">
      <c r="A22" s="25">
        <v>14</v>
      </c>
      <c r="B22" s="35" t="s">
        <v>102</v>
      </c>
      <c r="C22" s="6">
        <v>12</v>
      </c>
      <c r="D22" s="11"/>
      <c r="E22" s="11"/>
      <c r="F22" s="11"/>
      <c r="G22" s="11"/>
    </row>
    <row r="23" spans="1:7" ht="38.25" x14ac:dyDescent="0.2">
      <c r="A23" s="25">
        <v>15</v>
      </c>
      <c r="B23" s="35" t="s">
        <v>106</v>
      </c>
      <c r="C23" s="6"/>
      <c r="D23" s="11"/>
      <c r="E23" s="11"/>
      <c r="F23" s="11"/>
      <c r="G23" s="11"/>
    </row>
    <row r="24" spans="1:7" ht="89.25" x14ac:dyDescent="0.2">
      <c r="A24" s="25">
        <v>16</v>
      </c>
      <c r="B24" s="35" t="s">
        <v>137</v>
      </c>
      <c r="C24" s="6">
        <v>12</v>
      </c>
      <c r="D24" s="11"/>
      <c r="E24" s="11"/>
      <c r="F24" s="11"/>
      <c r="G24" s="11"/>
    </row>
    <row r="25" spans="1:7" ht="38.25" x14ac:dyDescent="0.2">
      <c r="A25" s="25">
        <v>17</v>
      </c>
      <c r="B25" s="35" t="s">
        <v>148</v>
      </c>
      <c r="C25" s="6">
        <v>12</v>
      </c>
      <c r="D25" s="11"/>
      <c r="E25" s="11"/>
      <c r="F25" s="11"/>
      <c r="G25" s="11"/>
    </row>
    <row r="26" spans="1:7" ht="63.75" x14ac:dyDescent="0.2">
      <c r="A26" s="25">
        <v>18</v>
      </c>
      <c r="B26" s="35" t="s">
        <v>117</v>
      </c>
      <c r="C26" s="6">
        <v>4</v>
      </c>
      <c r="D26" s="11"/>
      <c r="E26" s="11"/>
      <c r="F26" s="11"/>
      <c r="G26" s="11"/>
    </row>
    <row r="27" spans="1:7" ht="114.75" x14ac:dyDescent="0.2">
      <c r="A27" s="25">
        <v>19</v>
      </c>
      <c r="B27" s="35" t="s">
        <v>118</v>
      </c>
      <c r="C27" s="6">
        <v>4</v>
      </c>
      <c r="D27" s="11"/>
      <c r="E27" s="11"/>
      <c r="F27" s="11"/>
      <c r="G27" s="11"/>
    </row>
    <row r="28" spans="1:7" ht="102" x14ac:dyDescent="0.2">
      <c r="A28" s="25">
        <v>20</v>
      </c>
      <c r="B28" s="35" t="s">
        <v>136</v>
      </c>
      <c r="C28" s="6">
        <v>12</v>
      </c>
      <c r="D28" s="11"/>
      <c r="E28" s="11"/>
      <c r="F28" s="11"/>
      <c r="G28" s="11"/>
    </row>
    <row r="29" spans="1:7" ht="38.25" x14ac:dyDescent="0.2">
      <c r="A29" s="25">
        <v>21</v>
      </c>
      <c r="B29" s="35" t="s">
        <v>135</v>
      </c>
      <c r="C29" s="6">
        <v>12</v>
      </c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2023-01-31T19:32:12Z</dcterms:modified>
</cp:coreProperties>
</file>