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ifuentes\Desktop\POA 2024\"/>
    </mc:Choice>
  </mc:AlternateContent>
  <xr:revisionPtr revIDLastSave="0" documentId="13_ncr:1_{FB1C78AE-F335-45A7-BB86-16EF073E1DB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abla de valoración" sheetId="2" state="hidden" r:id="rId1"/>
    <sheet name="CI DISCIPLINARIO" sheetId="6" r:id="rId2"/>
  </sheets>
  <externalReferences>
    <externalReference r:id="rId3"/>
  </externalReferences>
  <definedNames>
    <definedName name="_xlnm.Print_Area" localSheetId="1">'CI DISCIPLINARIO'!$A$1:$W$9</definedName>
    <definedName name="FUENTE">#REF!</definedName>
    <definedName name="Hoja_1_de_1">#REF!</definedName>
    <definedName name="hojka" comment="criterios">#REF!</definedName>
    <definedName name="listado" comment="criterios">#REF!</definedName>
    <definedName name="listado1" comment="criterios">#REF!</definedName>
    <definedName name="listadoGMP" comment="criterios">#REF!</definedName>
    <definedName name="MATRIZ_RAM">#REF!</definedName>
    <definedName name="mENSUAL">#REF!</definedName>
    <definedName name="VALORACION_RAM">#REF!</definedName>
    <definedName name="Valoracion_RAMV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6" l="1"/>
  <c r="J9" i="6"/>
  <c r="K9" i="6" s="1"/>
  <c r="H9" i="6"/>
  <c r="M8" i="6"/>
  <c r="J8" i="6"/>
  <c r="H8" i="6"/>
  <c r="K8" i="6" s="1"/>
  <c r="L8" i="6" l="1"/>
  <c r="T8" i="6"/>
  <c r="U8" i="6" s="1"/>
  <c r="L9" i="6"/>
  <c r="T9" i="6"/>
  <c r="U9" i="6" s="1"/>
  <c r="H17" i="2" l="1"/>
  <c r="H16" i="2"/>
  <c r="H15" i="2"/>
  <c r="H14" i="2"/>
  <c r="H13" i="2"/>
  <c r="H12" i="2"/>
  <c r="H11" i="2"/>
  <c r="H10" i="2"/>
  <c r="H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P6" authorId="0" shapeId="0" xr:uid="{0D9E68C4-438B-409D-82FB-6710708927A7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Si existe no documentado 50%
Existe documentado 75%
</t>
        </r>
      </text>
    </comment>
  </commentList>
</comments>
</file>

<file path=xl/sharedStrings.xml><?xml version="1.0" encoding="utf-8"?>
<sst xmlns="http://schemas.openxmlformats.org/spreadsheetml/2006/main" count="138" uniqueCount="92">
  <si>
    <t xml:space="preserve">Mapa de riesgo </t>
  </si>
  <si>
    <t xml:space="preserve">Hospital San Jerónimo de Montería </t>
  </si>
  <si>
    <t>Líder del área / proceso</t>
  </si>
  <si>
    <t xml:space="preserve">Nombre del  área </t>
  </si>
  <si>
    <t>Código del riesgo</t>
  </si>
  <si>
    <t>Nombre del riesgo</t>
  </si>
  <si>
    <t xml:space="preserve">Descripción </t>
  </si>
  <si>
    <t>Clasificación</t>
  </si>
  <si>
    <t xml:space="preserve">Causas </t>
  </si>
  <si>
    <t xml:space="preserve">Consecuencias </t>
  </si>
  <si>
    <t>Descripción del control</t>
  </si>
  <si>
    <t>Frecuencia del control</t>
  </si>
  <si>
    <t xml:space="preserve">Responsable </t>
  </si>
  <si>
    <t>Riesgo Residual</t>
  </si>
  <si>
    <t>Tratamiento</t>
  </si>
  <si>
    <t xml:space="preserve">Nivel </t>
  </si>
  <si>
    <t>SI</t>
  </si>
  <si>
    <t>NO</t>
  </si>
  <si>
    <t>Riesgo de cumplimiento</t>
  </si>
  <si>
    <t xml:space="preserve">VALORACIÓN DE LA FRECUENCIA DE LOS RIESGOS </t>
  </si>
  <si>
    <t>Frecuencia- probailidad</t>
  </si>
  <si>
    <t xml:space="preserve">Calificación </t>
  </si>
  <si>
    <t>Valoración</t>
  </si>
  <si>
    <t>Baja</t>
  </si>
  <si>
    <t>Media</t>
  </si>
  <si>
    <t>Alta</t>
  </si>
  <si>
    <t>Leve</t>
  </si>
  <si>
    <t>Moderado</t>
  </si>
  <si>
    <t>Prob/ Frec</t>
  </si>
  <si>
    <t>Calificación</t>
  </si>
  <si>
    <t>Probabilidad</t>
  </si>
  <si>
    <t>VALORACIÓN DE IMPACTO DE LOS RIESGOS</t>
  </si>
  <si>
    <t>Gravedad- impacto</t>
  </si>
  <si>
    <t>Impacto</t>
  </si>
  <si>
    <t>Valor</t>
  </si>
  <si>
    <t>Catastrófico</t>
  </si>
  <si>
    <t>NIVEL RIESGO INHERENTE</t>
  </si>
  <si>
    <t>Probabilidad * impacto</t>
  </si>
  <si>
    <t>Aceptable</t>
  </si>
  <si>
    <t>Tolerable</t>
  </si>
  <si>
    <t>Importante</t>
  </si>
  <si>
    <t>Inaceptable</t>
  </si>
  <si>
    <t>Inherente</t>
  </si>
  <si>
    <t>Menor o igual a 5</t>
  </si>
  <si>
    <t>Mayor o igual a 5 y menor o igual  a 10</t>
  </si>
  <si>
    <t>Mayor a 40</t>
  </si>
  <si>
    <t>Evitar el riesgo</t>
  </si>
  <si>
    <t>Reducir el riesgo</t>
  </si>
  <si>
    <t>Compartir el riesgo</t>
  </si>
  <si>
    <t>Asumir el riesgo</t>
  </si>
  <si>
    <t>Valoración riesgo inherente</t>
  </si>
  <si>
    <t>Mayor a 30 y menor o igual a 40</t>
  </si>
  <si>
    <t>Riesgo estratégico</t>
  </si>
  <si>
    <t>Riesgo financiero</t>
  </si>
  <si>
    <t>Riesgo operativo</t>
  </si>
  <si>
    <t>Mayor a 10 y menor o igual 30</t>
  </si>
  <si>
    <t>Código: C.6.FOR.OO3</t>
  </si>
  <si>
    <t xml:space="preserve">Versión:01 </t>
  </si>
  <si>
    <t>Fecha: Diciembre de 2018</t>
  </si>
  <si>
    <t xml:space="preserve">Nombre del área </t>
  </si>
  <si>
    <t>Control interno disciplinario</t>
  </si>
  <si>
    <t xml:space="preserve">Líder del área </t>
  </si>
  <si>
    <t>IDENTIFICACIÓN DEL RIESGO</t>
  </si>
  <si>
    <t>VALORACIÓN DEL RIESGO</t>
  </si>
  <si>
    <t xml:space="preserve">Riesgo Inherente </t>
  </si>
  <si>
    <t>¿Existe control?</t>
  </si>
  <si>
    <t>¿Documentado?</t>
  </si>
  <si>
    <t>Valoración.</t>
  </si>
  <si>
    <t>Impac/ Gravedad</t>
  </si>
  <si>
    <t>Prob</t>
  </si>
  <si>
    <t xml:space="preserve">Perdida de expedientes o piezas procesales </t>
  </si>
  <si>
    <t>existe la posibilidad de que se pierdan del dominio de la oficina los expedientes existentes o piezas de los mismos</t>
  </si>
  <si>
    <t>No tener un buen manejo de la documentacion y del archivo</t>
  </si>
  <si>
    <t>Entorpecimiento en la actuacion disciplinaria</t>
  </si>
  <si>
    <t>mensual</t>
  </si>
  <si>
    <t>Prescripcion de la accion disciplinaria</t>
  </si>
  <si>
    <t>existe la posibilidad de que el operador disciplinario pierda la potestad ante la accion disicplinaria cuando deja pasar el tiempo (5años) sin tomar decisión.</t>
  </si>
  <si>
    <t>No realizar una revision constante de los expedientes y las actuaciones.</t>
  </si>
  <si>
    <t xml:space="preserve">Se genera impunidad, que puede verse configurada como un acto de corrupcion </t>
  </si>
  <si>
    <t xml:space="preserve">Riesgo de imagen </t>
  </si>
  <si>
    <t>Riesgo tecnología</t>
  </si>
  <si>
    <t xml:space="preserve">Riesgo de corrupción  </t>
  </si>
  <si>
    <t>Inceptable</t>
  </si>
  <si>
    <t>Transfeir el riesgo</t>
  </si>
  <si>
    <t>A5R.001</t>
  </si>
  <si>
    <t>A5R.002</t>
  </si>
  <si>
    <t xml:space="preserve">se realiza una revisión mensual de las actuaciones disciplinarias y se adelantan las etapas correspondientes para evitar el olvido y vencimiento de las mismas. </t>
  </si>
  <si>
    <t>Vigencia 2023</t>
  </si>
  <si>
    <t>Vigencia 2024</t>
  </si>
  <si>
    <t xml:space="preserve">se lleva un cuandro control de las quejas que llegan para tener secuencia y claridad de la cantidad de procesos y a medida que llega la correspondencia se anexa y folea el expediente ademas se debe llevar un respaldo digital de cada uno. </t>
  </si>
  <si>
    <t>Profesional Universitario de Control Interno Disciplinario</t>
  </si>
  <si>
    <t>MELISSA ANDREA CIFUENTES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</si>
</sst>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color theme="1"/>
      <name val="Calibri Light"/>
      <family val="2"/>
    </font>
    <font>
      <sz val="7"/>
      <color theme="1"/>
      <name val="Calibri 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9" borderId="1" xfId="0" applyFill="1" applyBorder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22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211931</xdr:colOff>
      <xdr:row>0</xdr:row>
      <xdr:rowOff>166687</xdr:rowOff>
    </xdr:from>
    <xdr:to>
      <xdr:col>0</xdr:col>
      <xdr:colOff>211931</xdr:colOff>
      <xdr:row>1</xdr:row>
      <xdr:rowOff>103233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69D4ED8-9539-44BF-B461-6A3ED9590C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211931" y="166687"/>
          <a:ext cx="1309220" cy="2127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228600</xdr:colOff>
      <xdr:row>0</xdr:row>
      <xdr:rowOff>85725</xdr:rowOff>
    </xdr:from>
    <xdr:to>
      <xdr:col>13</xdr:col>
      <xdr:colOff>228600</xdr:colOff>
      <xdr:row>1</xdr:row>
      <xdr:rowOff>219075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D200B6BD-9F64-40CA-AB5F-FF0DC7FA7AE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10601325" y="85725"/>
          <a:ext cx="158115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28575</xdr:rowOff>
    </xdr:from>
    <xdr:to>
      <xdr:col>1</xdr:col>
      <xdr:colOff>1057275</xdr:colOff>
      <xdr:row>2</xdr:row>
      <xdr:rowOff>247650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CEFC3BA-AC40-4A16-B605-E5C3ECFC11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8575"/>
          <a:ext cx="1809750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0</xdr:colOff>
      <xdr:row>2</xdr:row>
      <xdr:rowOff>172730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C98AF5-D0FC-443D-98C3-B3FD0A4ED9E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26325" y="0"/>
          <a:ext cx="0" cy="744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114300</xdr:colOff>
      <xdr:row>0</xdr:row>
      <xdr:rowOff>95251</xdr:rowOff>
    </xdr:from>
    <xdr:to>
      <xdr:col>13</xdr:col>
      <xdr:colOff>800100</xdr:colOff>
      <xdr:row>2</xdr:row>
      <xdr:rowOff>247651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6E5ADD7-3457-4679-89FE-AE7192A77CB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5" y="95251"/>
          <a:ext cx="1447800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211931</xdr:colOff>
      <xdr:row>0</xdr:row>
      <xdr:rowOff>166687</xdr:rowOff>
    </xdr:from>
    <xdr:to>
      <xdr:col>0</xdr:col>
      <xdr:colOff>211931</xdr:colOff>
      <xdr:row>1</xdr:row>
      <xdr:rowOff>103233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0486259-D46C-4084-8B12-F61748DC5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211931" y="166687"/>
          <a:ext cx="0" cy="2222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228600</xdr:colOff>
      <xdr:row>0</xdr:row>
      <xdr:rowOff>85725</xdr:rowOff>
    </xdr:from>
    <xdr:to>
      <xdr:col>13</xdr:col>
      <xdr:colOff>228600</xdr:colOff>
      <xdr:row>1</xdr:row>
      <xdr:rowOff>219075</xdr:rowOff>
    </xdr:to>
    <xdr:pic>
      <xdr:nvPicPr>
        <xdr:cNvPr id="10" name="2 Imagen">
          <a:extLst>
            <a:ext uri="{FF2B5EF4-FFF2-40B4-BE49-F238E27FC236}">
              <a16:creationId xmlns:a16="http://schemas.microsoft.com/office/drawing/2014/main" id="{80562678-A119-44CD-A3BB-001F1610677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11839575" y="85725"/>
          <a:ext cx="0" cy="419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28575</xdr:rowOff>
    </xdr:from>
    <xdr:to>
      <xdr:col>1</xdr:col>
      <xdr:colOff>1057275</xdr:colOff>
      <xdr:row>2</xdr:row>
      <xdr:rowOff>247650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B6C2365-B12E-4565-9E88-CC2CA75B776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8575"/>
          <a:ext cx="1809750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114300</xdr:colOff>
      <xdr:row>0</xdr:row>
      <xdr:rowOff>95251</xdr:rowOff>
    </xdr:from>
    <xdr:to>
      <xdr:col>13</xdr:col>
      <xdr:colOff>800100</xdr:colOff>
      <xdr:row>2</xdr:row>
      <xdr:rowOff>247651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BDC819C-2224-4E5E-A14C-30246CF568E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3275" y="95251"/>
          <a:ext cx="1447800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istica2\COMPARTIDO%20CALIDAD\PLANEACI&#211;N\MAPA%20DE%20RIESGOS%202020\ADMINISTRATIVOS\Mapa%20de%20riesgo%20control%20interno%20disciplinario%20%20HSJ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valoración"/>
      <sheetName val="Mapa Riesgos CI disciplinario"/>
    </sheetNames>
    <sheetDataSet>
      <sheetData sheetId="0" refreshError="1">
        <row r="5">
          <cell r="A5" t="str">
            <v>Baja</v>
          </cell>
          <cell r="B5">
            <v>1</v>
          </cell>
        </row>
        <row r="6">
          <cell r="A6" t="str">
            <v>Media</v>
          </cell>
          <cell r="B6">
            <v>2</v>
          </cell>
        </row>
        <row r="7">
          <cell r="A7" t="str">
            <v>Alta</v>
          </cell>
          <cell r="B7">
            <v>3</v>
          </cell>
        </row>
        <row r="13">
          <cell r="A13" t="str">
            <v>Leve</v>
          </cell>
          <cell r="B13">
            <v>5</v>
          </cell>
        </row>
        <row r="14">
          <cell r="A14" t="str">
            <v>Moderado</v>
          </cell>
          <cell r="B14">
            <v>10</v>
          </cell>
        </row>
        <row r="15">
          <cell r="A15" t="str">
            <v>Catastrófico</v>
          </cell>
          <cell r="B15">
            <v>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9"/>
  <sheetViews>
    <sheetView topLeftCell="A13" workbookViewId="0">
      <selection activeCell="A28" sqref="A28:B29"/>
    </sheetView>
  </sheetViews>
  <sheetFormatPr baseColWidth="10" defaultRowHeight="15" x14ac:dyDescent="0.25"/>
  <cols>
    <col min="1" max="1" width="18.140625" customWidth="1"/>
    <col min="2" max="2" width="20.140625" style="1" customWidth="1"/>
    <col min="6" max="6" width="15" style="21" customWidth="1"/>
    <col min="7" max="7" width="14.28515625" style="1" customWidth="1"/>
    <col min="8" max="8" width="11.42578125" style="1"/>
    <col min="9" max="9" width="19.140625" customWidth="1"/>
    <col min="10" max="10" width="18.42578125" customWidth="1"/>
  </cols>
  <sheetData>
    <row r="2" spans="1:10" ht="32.25" customHeight="1" x14ac:dyDescent="0.25">
      <c r="A2" s="37" t="s">
        <v>19</v>
      </c>
      <c r="B2" s="38"/>
    </row>
    <row r="3" spans="1:10" x14ac:dyDescent="0.25">
      <c r="A3" s="40" t="s">
        <v>20</v>
      </c>
      <c r="B3" s="40"/>
      <c r="G3" s="8"/>
    </row>
    <row r="4" spans="1:10" x14ac:dyDescent="0.25">
      <c r="A4" s="6" t="s">
        <v>21</v>
      </c>
      <c r="B4" s="20" t="s">
        <v>22</v>
      </c>
    </row>
    <row r="5" spans="1:10" x14ac:dyDescent="0.25">
      <c r="A5" s="2" t="s">
        <v>23</v>
      </c>
      <c r="B5" s="20">
        <v>1</v>
      </c>
    </row>
    <row r="6" spans="1:10" ht="15.75" thickBot="1" x14ac:dyDescent="0.3">
      <c r="A6" s="4" t="s">
        <v>24</v>
      </c>
      <c r="B6" s="20">
        <v>2</v>
      </c>
      <c r="F6" s="51" t="s">
        <v>50</v>
      </c>
      <c r="G6" s="51"/>
      <c r="H6" s="51"/>
      <c r="I6" s="51"/>
      <c r="J6" s="51"/>
    </row>
    <row r="7" spans="1:10" x14ac:dyDescent="0.25">
      <c r="A7" s="5" t="s">
        <v>25</v>
      </c>
      <c r="B7" s="20">
        <v>3</v>
      </c>
      <c r="F7" s="43" t="s">
        <v>30</v>
      </c>
      <c r="G7" s="45" t="s">
        <v>33</v>
      </c>
      <c r="H7" s="47" t="s">
        <v>42</v>
      </c>
      <c r="I7" s="48"/>
      <c r="J7" s="49"/>
    </row>
    <row r="8" spans="1:10" ht="15.75" thickBot="1" x14ac:dyDescent="0.3">
      <c r="F8" s="44"/>
      <c r="G8" s="46"/>
      <c r="H8" s="16" t="s">
        <v>34</v>
      </c>
      <c r="I8" s="17"/>
      <c r="J8" s="12" t="s">
        <v>7</v>
      </c>
    </row>
    <row r="9" spans="1:10" x14ac:dyDescent="0.25">
      <c r="F9" s="52">
        <v>1</v>
      </c>
      <c r="G9" s="13">
        <v>5</v>
      </c>
      <c r="H9" s="10">
        <f>+F9*G9</f>
        <v>5</v>
      </c>
      <c r="I9" s="18" t="s">
        <v>43</v>
      </c>
      <c r="J9" s="9" t="s">
        <v>38</v>
      </c>
    </row>
    <row r="10" spans="1:10" ht="18.75" customHeight="1" x14ac:dyDescent="0.25">
      <c r="A10" s="37" t="s">
        <v>31</v>
      </c>
      <c r="B10" s="38"/>
      <c r="F10" s="53"/>
      <c r="G10" s="13">
        <v>10</v>
      </c>
      <c r="H10" s="10">
        <f>+F9*G10</f>
        <v>10</v>
      </c>
      <c r="I10" s="42" t="s">
        <v>44</v>
      </c>
      <c r="J10" s="50" t="s">
        <v>39</v>
      </c>
    </row>
    <row r="11" spans="1:10" ht="15.75" thickBot="1" x14ac:dyDescent="0.3">
      <c r="A11" s="40" t="s">
        <v>32</v>
      </c>
      <c r="B11" s="40"/>
      <c r="F11" s="54"/>
      <c r="G11" s="14">
        <v>20</v>
      </c>
      <c r="H11" s="11">
        <f>+F9*G11</f>
        <v>20</v>
      </c>
      <c r="I11" s="42"/>
      <c r="J11" s="50"/>
    </row>
    <row r="12" spans="1:10" x14ac:dyDescent="0.25">
      <c r="A12" s="7" t="s">
        <v>29</v>
      </c>
      <c r="B12" s="20" t="s">
        <v>22</v>
      </c>
      <c r="F12" s="52">
        <v>2</v>
      </c>
      <c r="G12" s="15">
        <v>5</v>
      </c>
      <c r="H12" s="9">
        <f>+F12*G9</f>
        <v>10</v>
      </c>
      <c r="I12" s="41" t="s">
        <v>55</v>
      </c>
      <c r="J12" s="50" t="s">
        <v>27</v>
      </c>
    </row>
    <row r="13" spans="1:10" x14ac:dyDescent="0.25">
      <c r="A13" s="2" t="s">
        <v>26</v>
      </c>
      <c r="B13" s="20">
        <v>5</v>
      </c>
      <c r="F13" s="53"/>
      <c r="G13" s="13">
        <v>10</v>
      </c>
      <c r="H13" s="10">
        <f>+F12*G10</f>
        <v>20</v>
      </c>
      <c r="I13" s="41"/>
      <c r="J13" s="50"/>
    </row>
    <row r="14" spans="1:10" ht="15.75" thickBot="1" x14ac:dyDescent="0.3">
      <c r="A14" s="4" t="s">
        <v>27</v>
      </c>
      <c r="B14" s="20">
        <v>10</v>
      </c>
      <c r="F14" s="54"/>
      <c r="G14" s="14">
        <v>20</v>
      </c>
      <c r="H14" s="11">
        <f>+F12*G11</f>
        <v>40</v>
      </c>
      <c r="I14" s="41"/>
      <c r="J14" s="50"/>
    </row>
    <row r="15" spans="1:10" x14ac:dyDescent="0.25">
      <c r="A15" s="5" t="s">
        <v>35</v>
      </c>
      <c r="B15" s="20">
        <v>20</v>
      </c>
      <c r="F15" s="52">
        <v>3</v>
      </c>
      <c r="G15" s="15">
        <v>5</v>
      </c>
      <c r="H15" s="9">
        <f>+F15*G9</f>
        <v>15</v>
      </c>
      <c r="I15" s="42" t="s">
        <v>51</v>
      </c>
      <c r="J15" s="50" t="s">
        <v>40</v>
      </c>
    </row>
    <row r="16" spans="1:10" x14ac:dyDescent="0.25">
      <c r="F16" s="53"/>
      <c r="G16" s="13">
        <v>10</v>
      </c>
      <c r="H16" s="10">
        <f>+F15*G16</f>
        <v>30</v>
      </c>
      <c r="I16" s="42"/>
      <c r="J16" s="50"/>
    </row>
    <row r="17" spans="1:10" ht="15.75" thickBot="1" x14ac:dyDescent="0.3">
      <c r="F17" s="54"/>
      <c r="G17" s="14">
        <v>20</v>
      </c>
      <c r="H17" s="11">
        <f>+F15*G17</f>
        <v>60</v>
      </c>
      <c r="I17" s="19" t="s">
        <v>45</v>
      </c>
      <c r="J17" s="11" t="s">
        <v>41</v>
      </c>
    </row>
    <row r="18" spans="1:10" x14ac:dyDescent="0.25">
      <c r="A18" s="39" t="s">
        <v>36</v>
      </c>
      <c r="B18" s="39"/>
    </row>
    <row r="19" spans="1:10" x14ac:dyDescent="0.25">
      <c r="A19" s="40" t="s">
        <v>37</v>
      </c>
      <c r="B19" s="40"/>
    </row>
    <row r="20" spans="1:10" x14ac:dyDescent="0.25">
      <c r="A20" s="7" t="s">
        <v>29</v>
      </c>
      <c r="B20" s="20" t="s">
        <v>22</v>
      </c>
    </row>
    <row r="21" spans="1:10" x14ac:dyDescent="0.25">
      <c r="A21" s="2" t="s">
        <v>38</v>
      </c>
      <c r="B21" s="20"/>
    </row>
    <row r="22" spans="1:10" x14ac:dyDescent="0.25">
      <c r="A22" s="3" t="s">
        <v>39</v>
      </c>
      <c r="B22" s="20"/>
    </row>
    <row r="23" spans="1:10" x14ac:dyDescent="0.25">
      <c r="A23" s="4" t="s">
        <v>27</v>
      </c>
      <c r="B23" s="20"/>
    </row>
    <row r="24" spans="1:10" x14ac:dyDescent="0.25">
      <c r="A24" s="22" t="s">
        <v>40</v>
      </c>
      <c r="B24" s="20"/>
    </row>
    <row r="25" spans="1:10" x14ac:dyDescent="0.25">
      <c r="A25" s="5" t="s">
        <v>41</v>
      </c>
      <c r="B25" s="20"/>
    </row>
    <row r="27" spans="1:10" x14ac:dyDescent="0.25">
      <c r="A27" s="1"/>
    </row>
    <row r="28" spans="1:10" x14ac:dyDescent="0.25">
      <c r="A28" s="23"/>
      <c r="B28" s="23"/>
    </row>
    <row r="29" spans="1:10" x14ac:dyDescent="0.25">
      <c r="A29" s="1"/>
      <c r="B29" s="24"/>
    </row>
    <row r="30" spans="1:10" x14ac:dyDescent="0.25">
      <c r="A30" s="1"/>
      <c r="B30" s="24"/>
    </row>
    <row r="31" spans="1:10" x14ac:dyDescent="0.25">
      <c r="A31" s="1"/>
      <c r="B31" s="24"/>
    </row>
    <row r="32" spans="1:10" x14ac:dyDescent="0.25">
      <c r="A32" s="1"/>
      <c r="B32" s="24"/>
    </row>
    <row r="33" spans="1:2" x14ac:dyDescent="0.25">
      <c r="A33" s="1"/>
      <c r="B33" s="24"/>
    </row>
    <row r="34" spans="1:2" x14ac:dyDescent="0.25">
      <c r="A34" s="1"/>
      <c r="B34" s="24"/>
    </row>
    <row r="35" spans="1:2" x14ac:dyDescent="0.25">
      <c r="A35" s="1"/>
      <c r="B35" s="24"/>
    </row>
    <row r="36" spans="1:2" x14ac:dyDescent="0.25">
      <c r="A36" s="1"/>
      <c r="B36" s="24"/>
    </row>
    <row r="37" spans="1:2" x14ac:dyDescent="0.25">
      <c r="A37" s="1"/>
      <c r="B37" s="24"/>
    </row>
    <row r="38" spans="1:2" x14ac:dyDescent="0.25">
      <c r="A38" s="1"/>
      <c r="B38" s="24"/>
    </row>
    <row r="39" spans="1:2" x14ac:dyDescent="0.25">
      <c r="A39" s="1"/>
      <c r="B39" s="21"/>
    </row>
  </sheetData>
  <mergeCells count="19">
    <mergeCell ref="A10:B10"/>
    <mergeCell ref="J12:J14"/>
    <mergeCell ref="J15:J16"/>
    <mergeCell ref="A2:B2"/>
    <mergeCell ref="A18:B18"/>
    <mergeCell ref="A19:B19"/>
    <mergeCell ref="A3:B3"/>
    <mergeCell ref="I12:I14"/>
    <mergeCell ref="I15:I16"/>
    <mergeCell ref="F7:F8"/>
    <mergeCell ref="G7:G8"/>
    <mergeCell ref="H7:J7"/>
    <mergeCell ref="I10:I11"/>
    <mergeCell ref="J10:J11"/>
    <mergeCell ref="F6:J6"/>
    <mergeCell ref="F9:F11"/>
    <mergeCell ref="F12:F14"/>
    <mergeCell ref="F15:F17"/>
    <mergeCell ref="A11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7DA0E-BA4E-48A0-9F4F-E889ACB067D8}">
  <dimension ref="A1:Z23"/>
  <sheetViews>
    <sheetView tabSelected="1" zoomScaleNormal="100" workbookViewId="0">
      <selection activeCell="S8" sqref="S8"/>
    </sheetView>
  </sheetViews>
  <sheetFormatPr baseColWidth="10" defaultColWidth="0" defaultRowHeight="15" customHeight="1" zeroHeight="1" x14ac:dyDescent="0.25"/>
  <cols>
    <col min="1" max="1" width="13.28515625" customWidth="1"/>
    <col min="2" max="2" width="20.140625" customWidth="1"/>
    <col min="3" max="3" width="35.28515625" customWidth="1"/>
    <col min="4" max="4" width="18" customWidth="1"/>
    <col min="5" max="5" width="19.28515625" customWidth="1"/>
    <col min="6" max="6" width="19.85546875" customWidth="1"/>
    <col min="7" max="7" width="10.5703125" customWidth="1"/>
    <col min="8" max="8" width="10" hidden="1"/>
    <col min="9" max="9" width="15" customWidth="1"/>
    <col min="10" max="11" width="7.28515625" hidden="1"/>
    <col min="12" max="12" width="11.28515625" customWidth="1"/>
    <col min="13" max="13" width="11.42578125" customWidth="1"/>
    <col min="14" max="14" width="12.28515625" customWidth="1"/>
    <col min="15" max="15" width="16.42578125" customWidth="1"/>
    <col min="16" max="16" width="11.85546875" customWidth="1"/>
    <col min="17" max="17" width="26.42578125" customWidth="1"/>
    <col min="18" max="18" width="23.85546875" customWidth="1"/>
    <col min="19" max="19" width="23" customWidth="1"/>
    <col min="20" max="20" width="8.42578125" hidden="1"/>
    <col min="21" max="22" width="11.42578125" customWidth="1"/>
    <col min="23" max="23" width="13.28515625" customWidth="1"/>
    <col min="24" max="24" width="2.140625" customWidth="1"/>
    <col min="25" max="25" width="0" hidden="1" customWidth="1"/>
    <col min="26" max="16384" width="11.42578125" hidden="1"/>
  </cols>
  <sheetData>
    <row r="1" spans="1:26" ht="22.5" customHeight="1" x14ac:dyDescent="0.25">
      <c r="A1" s="79"/>
      <c r="B1" s="79"/>
      <c r="C1" s="81" t="s">
        <v>0</v>
      </c>
      <c r="D1" s="82"/>
      <c r="E1" s="82"/>
      <c r="F1" s="83"/>
      <c r="G1" s="80" t="s">
        <v>56</v>
      </c>
      <c r="H1" s="80"/>
      <c r="I1" s="80"/>
      <c r="J1" s="80"/>
      <c r="K1" s="80"/>
      <c r="L1" s="80"/>
      <c r="M1" s="84"/>
      <c r="N1" s="85"/>
      <c r="O1" s="86" t="s">
        <v>0</v>
      </c>
      <c r="P1" s="90"/>
      <c r="Q1" s="90"/>
      <c r="R1" s="90"/>
      <c r="S1" s="90"/>
      <c r="T1" s="90"/>
      <c r="U1" s="87"/>
      <c r="V1" s="80" t="s">
        <v>56</v>
      </c>
      <c r="W1" s="80"/>
      <c r="X1" s="27"/>
      <c r="Y1" s="27"/>
      <c r="Z1" s="28"/>
    </row>
    <row r="2" spans="1:26" ht="22.5" customHeight="1" x14ac:dyDescent="0.25">
      <c r="A2" s="79"/>
      <c r="B2" s="79"/>
      <c r="C2" s="81" t="s">
        <v>1</v>
      </c>
      <c r="D2" s="82"/>
      <c r="E2" s="82"/>
      <c r="F2" s="83"/>
      <c r="G2" s="80" t="s">
        <v>57</v>
      </c>
      <c r="H2" s="80"/>
      <c r="I2" s="80"/>
      <c r="J2" s="80"/>
      <c r="K2" s="80"/>
      <c r="L2" s="80"/>
      <c r="M2" s="86"/>
      <c r="N2" s="87"/>
      <c r="O2" s="86" t="s">
        <v>1</v>
      </c>
      <c r="P2" s="90"/>
      <c r="Q2" s="90"/>
      <c r="R2" s="90"/>
      <c r="S2" s="90"/>
      <c r="T2" s="90"/>
      <c r="U2" s="87"/>
      <c r="V2" s="80" t="s">
        <v>57</v>
      </c>
      <c r="W2" s="80"/>
      <c r="X2" s="27"/>
      <c r="Y2" s="27"/>
      <c r="Z2" s="28"/>
    </row>
    <row r="3" spans="1:26" ht="22.5" customHeight="1" x14ac:dyDescent="0.25">
      <c r="A3" s="79"/>
      <c r="B3" s="79"/>
      <c r="C3" s="81" t="s">
        <v>88</v>
      </c>
      <c r="D3" s="82"/>
      <c r="E3" s="82"/>
      <c r="F3" s="83"/>
      <c r="G3" s="80" t="s">
        <v>58</v>
      </c>
      <c r="H3" s="80"/>
      <c r="I3" s="80"/>
      <c r="J3" s="80"/>
      <c r="K3" s="80"/>
      <c r="L3" s="80"/>
      <c r="M3" s="88"/>
      <c r="N3" s="89"/>
      <c r="O3" s="88" t="s">
        <v>87</v>
      </c>
      <c r="P3" s="91"/>
      <c r="Q3" s="91"/>
      <c r="R3" s="91"/>
      <c r="S3" s="90"/>
      <c r="T3" s="90"/>
      <c r="U3" s="87"/>
      <c r="V3" s="80" t="s">
        <v>58</v>
      </c>
      <c r="W3" s="80"/>
      <c r="X3" s="27"/>
      <c r="Y3" s="27"/>
      <c r="Z3" s="28"/>
    </row>
    <row r="4" spans="1:26" ht="15.75" customHeight="1" x14ac:dyDescent="0.25">
      <c r="A4" s="71" t="s">
        <v>59</v>
      </c>
      <c r="B4" s="71"/>
      <c r="C4" s="72" t="s">
        <v>60</v>
      </c>
      <c r="D4" s="72"/>
      <c r="E4" s="35" t="s">
        <v>61</v>
      </c>
      <c r="F4" s="57" t="s">
        <v>91</v>
      </c>
      <c r="G4" s="58"/>
      <c r="H4" s="58"/>
      <c r="I4" s="58"/>
      <c r="J4" s="58"/>
      <c r="K4" s="58"/>
      <c r="L4" s="59"/>
      <c r="M4" s="55" t="s">
        <v>3</v>
      </c>
      <c r="N4" s="56"/>
      <c r="O4" s="60" t="s">
        <v>60</v>
      </c>
      <c r="P4" s="61"/>
      <c r="Q4" s="62"/>
      <c r="R4" s="35" t="s">
        <v>2</v>
      </c>
      <c r="S4" s="63" t="s">
        <v>91</v>
      </c>
      <c r="T4" s="63"/>
      <c r="U4" s="63"/>
      <c r="V4" s="63"/>
      <c r="W4" s="63"/>
      <c r="X4" s="29"/>
      <c r="Y4" s="29"/>
      <c r="Z4" s="30"/>
    </row>
    <row r="5" spans="1:26" ht="15.75" x14ac:dyDescent="0.25">
      <c r="A5" s="64" t="s">
        <v>62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56"/>
      <c r="M5" s="64" t="s">
        <v>63</v>
      </c>
      <c r="N5" s="65"/>
      <c r="O5" s="65"/>
      <c r="P5" s="65"/>
      <c r="Q5" s="65"/>
      <c r="R5" s="65"/>
      <c r="S5" s="65"/>
      <c r="T5" s="65"/>
      <c r="U5" s="65"/>
      <c r="V5" s="65"/>
      <c r="W5" s="66"/>
    </row>
    <row r="6" spans="1:26" ht="15.75" x14ac:dyDescent="0.25">
      <c r="A6" s="68" t="s">
        <v>4</v>
      </c>
      <c r="B6" s="69" t="s">
        <v>5</v>
      </c>
      <c r="C6" s="69" t="s">
        <v>6</v>
      </c>
      <c r="D6" s="69" t="s">
        <v>7</v>
      </c>
      <c r="E6" s="69" t="s">
        <v>8</v>
      </c>
      <c r="F6" s="69" t="s">
        <v>9</v>
      </c>
      <c r="G6" s="70" t="s">
        <v>64</v>
      </c>
      <c r="H6" s="70"/>
      <c r="I6" s="70"/>
      <c r="J6" s="70"/>
      <c r="K6" s="70"/>
      <c r="L6" s="70"/>
      <c r="M6" s="68" t="s">
        <v>4</v>
      </c>
      <c r="N6" s="73" t="s">
        <v>65</v>
      </c>
      <c r="O6" s="75" t="s">
        <v>66</v>
      </c>
      <c r="P6" s="77" t="s">
        <v>67</v>
      </c>
      <c r="Q6" s="69" t="s">
        <v>10</v>
      </c>
      <c r="R6" s="69" t="s">
        <v>11</v>
      </c>
      <c r="S6" s="69" t="s">
        <v>12</v>
      </c>
      <c r="T6" s="70" t="s">
        <v>13</v>
      </c>
      <c r="U6" s="70"/>
      <c r="V6" s="69" t="s">
        <v>14</v>
      </c>
      <c r="W6" s="69"/>
    </row>
    <row r="7" spans="1:26" ht="31.5" x14ac:dyDescent="0.25">
      <c r="A7" s="68"/>
      <c r="B7" s="69"/>
      <c r="C7" s="69"/>
      <c r="D7" s="69"/>
      <c r="E7" s="69"/>
      <c r="F7" s="69"/>
      <c r="G7" s="25" t="s">
        <v>28</v>
      </c>
      <c r="H7" s="25" t="s">
        <v>34</v>
      </c>
      <c r="I7" s="25" t="s">
        <v>68</v>
      </c>
      <c r="J7" s="25" t="s">
        <v>34</v>
      </c>
      <c r="K7" s="25" t="s">
        <v>34</v>
      </c>
      <c r="L7" s="25" t="s">
        <v>15</v>
      </c>
      <c r="M7" s="68"/>
      <c r="N7" s="74"/>
      <c r="O7" s="76"/>
      <c r="P7" s="78"/>
      <c r="Q7" s="69"/>
      <c r="R7" s="69"/>
      <c r="S7" s="69"/>
      <c r="T7" s="25" t="s">
        <v>69</v>
      </c>
      <c r="U7" s="25" t="s">
        <v>15</v>
      </c>
      <c r="V7" s="69"/>
      <c r="W7" s="69"/>
    </row>
    <row r="8" spans="1:26" ht="222.75" customHeight="1" x14ac:dyDescent="0.25">
      <c r="A8" s="32" t="s">
        <v>84</v>
      </c>
      <c r="B8" s="36" t="s">
        <v>70</v>
      </c>
      <c r="C8" s="36" t="s">
        <v>71</v>
      </c>
      <c r="D8" s="34" t="s">
        <v>54</v>
      </c>
      <c r="E8" s="36" t="s">
        <v>72</v>
      </c>
      <c r="F8" s="34" t="s">
        <v>73</v>
      </c>
      <c r="G8" s="31" t="s">
        <v>23</v>
      </c>
      <c r="H8" s="31">
        <f>+VLOOKUP(G8,'[1]Tabla de valoración'!$A$5:$B$7,2,0)</f>
        <v>1</v>
      </c>
      <c r="I8" s="31" t="s">
        <v>27</v>
      </c>
      <c r="J8" s="31">
        <f>VLOOKUP(I8,'[1]Tabla de valoración'!$A$13:$B$15,2,0)</f>
        <v>10</v>
      </c>
      <c r="K8" s="31">
        <f>H8*$J$8</f>
        <v>10</v>
      </c>
      <c r="L8" s="31" t="str">
        <f>+IF(K8&lt;=5,"Aceptable",IF(AND(K8&gt;5,K8&lt;=10),"Tolerable",IF(AND(K8&gt;10,K8&lt;=30),"Moderado",IF(AND(K8&gt;30,K8&lt;=40),"Importante","Inaceptable"))))</f>
        <v>Tolerable</v>
      </c>
      <c r="M8" s="32" t="str">
        <f>+A8</f>
        <v>A5R.001</v>
      </c>
      <c r="N8" s="31" t="s">
        <v>16</v>
      </c>
      <c r="O8" s="31" t="s">
        <v>16</v>
      </c>
      <c r="P8" s="33">
        <v>0.75</v>
      </c>
      <c r="Q8" s="36" t="s">
        <v>89</v>
      </c>
      <c r="R8" s="34" t="s">
        <v>74</v>
      </c>
      <c r="S8" s="36" t="s">
        <v>90</v>
      </c>
      <c r="T8" s="31">
        <f>+K8-(K8*P8)</f>
        <v>2.5</v>
      </c>
      <c r="U8" s="31" t="str">
        <f>+IF(T8&lt;=5,"Aceptable",IF(AND(T8&gt;5,T8&lt;=10),"Tolerable",IF(AND(T8&gt;10,T8&lt;=30),"Moderado",IF(AND(T8&gt;30,T8&lt;=40),"Importante","Inaceptable"))))</f>
        <v>Aceptable</v>
      </c>
      <c r="V8" s="57" t="s">
        <v>47</v>
      </c>
      <c r="W8" s="59"/>
    </row>
    <row r="9" spans="1:26" ht="147.75" customHeight="1" x14ac:dyDescent="0.25">
      <c r="A9" s="32" t="s">
        <v>85</v>
      </c>
      <c r="B9" s="36" t="s">
        <v>75</v>
      </c>
      <c r="C9" s="36" t="s">
        <v>76</v>
      </c>
      <c r="D9" s="34" t="s">
        <v>18</v>
      </c>
      <c r="E9" s="26" t="s">
        <v>77</v>
      </c>
      <c r="F9" s="34" t="s">
        <v>78</v>
      </c>
      <c r="G9" s="31" t="s">
        <v>23</v>
      </c>
      <c r="H9" s="31">
        <f>+VLOOKUP(G9,'[1]Tabla de valoración'!$A$5:$B$7,2,0)</f>
        <v>1</v>
      </c>
      <c r="I9" s="31" t="s">
        <v>35</v>
      </c>
      <c r="J9" s="31">
        <f>VLOOKUP(I9,'[1]Tabla de valoración'!$A$13:$B$15,2,0)</f>
        <v>20</v>
      </c>
      <c r="K9" s="31">
        <f>H9*J9</f>
        <v>20</v>
      </c>
      <c r="L9" s="31" t="str">
        <f t="shared" ref="L9" si="0">+IF(K9&lt;=5,"Aceptable",IF(AND(K9&gt;5,K9&lt;=10),"Tolerable",IF(AND(K9&gt;10,K9&lt;=30),"Moderado",IF(AND(K9&gt;30,K9&lt;=40),"Importante","Inaceptable"))))</f>
        <v>Moderado</v>
      </c>
      <c r="M9" s="32" t="str">
        <f>+A9</f>
        <v>A5R.002</v>
      </c>
      <c r="N9" s="31" t="s">
        <v>16</v>
      </c>
      <c r="O9" s="31" t="s">
        <v>17</v>
      </c>
      <c r="P9" s="33">
        <v>0.75</v>
      </c>
      <c r="Q9" s="36" t="s">
        <v>86</v>
      </c>
      <c r="R9" s="34" t="s">
        <v>74</v>
      </c>
      <c r="S9" s="36" t="s">
        <v>90</v>
      </c>
      <c r="T9" s="31">
        <f>+K9-(K9*P9)</f>
        <v>5</v>
      </c>
      <c r="U9" s="31" t="str">
        <f>+IF(T9&lt;=5,"Aceptable",IF(AND(T9&gt;5,T9&lt;=10),"Tolerable",IF(AND(T9&gt;10,T9&lt;=30),"Moderado",IF(AND(T9&gt;30,T9&lt;=40),"Importante","Inaceptable"))))</f>
        <v>Aceptable</v>
      </c>
      <c r="V9" s="57" t="s">
        <v>46</v>
      </c>
      <c r="W9" s="59"/>
    </row>
    <row r="10" spans="1:26" x14ac:dyDescent="0.25"/>
    <row r="11" spans="1:26" hidden="1" x14ac:dyDescent="0.25">
      <c r="G11" t="s">
        <v>25</v>
      </c>
      <c r="I11" t="s">
        <v>35</v>
      </c>
      <c r="L11" t="s">
        <v>38</v>
      </c>
      <c r="O11" t="s">
        <v>16</v>
      </c>
      <c r="V11" t="s">
        <v>49</v>
      </c>
    </row>
    <row r="12" spans="1:26" hidden="1" x14ac:dyDescent="0.25">
      <c r="G12" t="s">
        <v>24</v>
      </c>
      <c r="I12" t="s">
        <v>27</v>
      </c>
      <c r="L12" t="s">
        <v>39</v>
      </c>
      <c r="O12" t="s">
        <v>17</v>
      </c>
      <c r="V12" t="s">
        <v>46</v>
      </c>
    </row>
    <row r="13" spans="1:26" hidden="1" x14ac:dyDescent="0.25">
      <c r="G13" t="s">
        <v>23</v>
      </c>
      <c r="I13" t="s">
        <v>26</v>
      </c>
      <c r="L13" t="s">
        <v>27</v>
      </c>
      <c r="V13" t="s">
        <v>47</v>
      </c>
    </row>
    <row r="14" spans="1:26" hidden="1" x14ac:dyDescent="0.25">
      <c r="D14" t="s">
        <v>54</v>
      </c>
    </row>
    <row r="15" spans="1:26" hidden="1" x14ac:dyDescent="0.25">
      <c r="D15" t="s">
        <v>52</v>
      </c>
    </row>
    <row r="16" spans="1:26" hidden="1" x14ac:dyDescent="0.25">
      <c r="D16" t="s">
        <v>79</v>
      </c>
    </row>
    <row r="17" spans="4:22" hidden="1" x14ac:dyDescent="0.25">
      <c r="D17" t="s">
        <v>53</v>
      </c>
    </row>
    <row r="18" spans="4:22" hidden="1" x14ac:dyDescent="0.25">
      <c r="D18" t="s">
        <v>18</v>
      </c>
    </row>
    <row r="19" spans="4:22" hidden="1" x14ac:dyDescent="0.25">
      <c r="D19" t="s">
        <v>80</v>
      </c>
    </row>
    <row r="20" spans="4:22" hidden="1" x14ac:dyDescent="0.25">
      <c r="D20" t="s">
        <v>81</v>
      </c>
    </row>
    <row r="21" spans="4:22" hidden="1" x14ac:dyDescent="0.25">
      <c r="L21" t="s">
        <v>40</v>
      </c>
      <c r="V21" t="s">
        <v>48</v>
      </c>
    </row>
    <row r="22" spans="4:22" hidden="1" x14ac:dyDescent="0.25">
      <c r="L22" t="s">
        <v>82</v>
      </c>
      <c r="V22" t="s">
        <v>83</v>
      </c>
    </row>
    <row r="23" spans="4:22" x14ac:dyDescent="0.25"/>
  </sheetData>
  <mergeCells count="40">
    <mergeCell ref="A1:B3"/>
    <mergeCell ref="V1:W1"/>
    <mergeCell ref="V2:W2"/>
    <mergeCell ref="V3:W3"/>
    <mergeCell ref="C3:F3"/>
    <mergeCell ref="G1:L1"/>
    <mergeCell ref="G2:L2"/>
    <mergeCell ref="G3:L3"/>
    <mergeCell ref="C1:F1"/>
    <mergeCell ref="C2:F2"/>
    <mergeCell ref="M1:N3"/>
    <mergeCell ref="O1:U1"/>
    <mergeCell ref="O2:U2"/>
    <mergeCell ref="O3:U3"/>
    <mergeCell ref="V9:W9"/>
    <mergeCell ref="M6:M7"/>
    <mergeCell ref="N6:N7"/>
    <mergeCell ref="O6:O7"/>
    <mergeCell ref="P6:P7"/>
    <mergeCell ref="Q6:Q7"/>
    <mergeCell ref="R6:R7"/>
    <mergeCell ref="S6:S7"/>
    <mergeCell ref="T6:U6"/>
    <mergeCell ref="V6:W7"/>
    <mergeCell ref="M4:N4"/>
    <mergeCell ref="F4:L4"/>
    <mergeCell ref="O4:Q4"/>
    <mergeCell ref="S4:W4"/>
    <mergeCell ref="V8:W8"/>
    <mergeCell ref="M5:W5"/>
    <mergeCell ref="A5:L5"/>
    <mergeCell ref="A6:A7"/>
    <mergeCell ref="B6:B7"/>
    <mergeCell ref="C6:C7"/>
    <mergeCell ref="D6:D7"/>
    <mergeCell ref="E6:E7"/>
    <mergeCell ref="F6:F7"/>
    <mergeCell ref="G6:L6"/>
    <mergeCell ref="A4:B4"/>
    <mergeCell ref="C4:D4"/>
  </mergeCells>
  <conditionalFormatting sqref="G8:H9">
    <cfRule type="containsText" dxfId="21" priority="21" operator="containsText" text="Baja">
      <formula>NOT(ISERROR(SEARCH("Baja",G8)))</formula>
    </cfRule>
    <cfRule type="containsText" dxfId="20" priority="22" operator="containsText" text="Media">
      <formula>NOT(ISERROR(SEARCH("Media",G8)))</formula>
    </cfRule>
    <cfRule type="containsText" dxfId="19" priority="23" operator="containsText" text="Alta">
      <formula>NOT(ISERROR(SEARCH("Alta",G8)))</formula>
    </cfRule>
  </conditionalFormatting>
  <conditionalFormatting sqref="I8:I9">
    <cfRule type="containsText" dxfId="18" priority="11" operator="containsText" text="Leve">
      <formula>NOT(ISERROR(SEARCH("Leve",I8)))</formula>
    </cfRule>
    <cfRule type="containsText" dxfId="17" priority="12" operator="containsText" text="Moderado">
      <formula>NOT(ISERROR(SEARCH("Moderado",I8)))</formula>
    </cfRule>
    <cfRule type="containsText" dxfId="16" priority="13" operator="containsText" text="Catastrófico">
      <formula>NOT(ISERROR(SEARCH("Catastrófico",I8)))</formula>
    </cfRule>
  </conditionalFormatting>
  <conditionalFormatting sqref="I8:L9">
    <cfRule type="containsText" dxfId="15" priority="18" operator="containsText" text="Bajo">
      <formula>NOT(ISERROR(SEARCH("Bajo",I8)))</formula>
    </cfRule>
    <cfRule type="containsText" dxfId="14" priority="19" operator="containsText" text="Medio">
      <formula>NOT(ISERROR(SEARCH("Medio",I8)))</formula>
    </cfRule>
    <cfRule type="containsText" dxfId="13" priority="20" operator="containsText" text="Alto">
      <formula>NOT(ISERROR(SEARCH("Alto",I8)))</formula>
    </cfRule>
  </conditionalFormatting>
  <conditionalFormatting sqref="L8:L9">
    <cfRule type="containsText" dxfId="12" priority="6" operator="containsText" text="Inaceptable">
      <formula>NOT(ISERROR(SEARCH("Inaceptable",L8)))</formula>
    </cfRule>
    <cfRule type="containsText" dxfId="11" priority="7" operator="containsText" text="Importante">
      <formula>NOT(ISERROR(SEARCH("Importante",L8)))</formula>
    </cfRule>
    <cfRule type="containsText" dxfId="10" priority="8" operator="containsText" text="Moderado">
      <formula>NOT(ISERROR(SEARCH("Moderado",L8)))</formula>
    </cfRule>
    <cfRule type="containsText" dxfId="9" priority="9" operator="containsText" text="Tolerable">
      <formula>NOT(ISERROR(SEARCH("Tolerable",L8)))</formula>
    </cfRule>
    <cfRule type="containsText" dxfId="8" priority="10" operator="containsText" text="Aceptable">
      <formula>NOT(ISERROR(SEARCH("Aceptable",L8)))</formula>
    </cfRule>
  </conditionalFormatting>
  <conditionalFormatting sqref="U8:U9">
    <cfRule type="containsText" dxfId="7" priority="1" operator="containsText" text="Inaceptable">
      <formula>NOT(ISERROR(SEARCH("Inaceptable",U8)))</formula>
    </cfRule>
    <cfRule type="containsText" dxfId="6" priority="2" operator="containsText" text="Importante">
      <formula>NOT(ISERROR(SEARCH("Importante",U8)))</formula>
    </cfRule>
    <cfRule type="containsText" dxfId="5" priority="3" operator="containsText" text="Moderado">
      <formula>NOT(ISERROR(SEARCH("Moderado",U8)))</formula>
    </cfRule>
    <cfRule type="containsText" dxfId="4" priority="4" operator="containsText" text="Tolerable">
      <formula>NOT(ISERROR(SEARCH("Tolerable",U8)))</formula>
    </cfRule>
    <cfRule type="containsText" dxfId="3" priority="5" operator="containsText" text="Aceptable">
      <formula>NOT(ISERROR(SEARCH("Aceptable",U8)))</formula>
    </cfRule>
    <cfRule type="containsText" dxfId="2" priority="14" operator="containsText" text="Alto">
      <formula>NOT(ISERROR(SEARCH("Alto",U8)))</formula>
    </cfRule>
  </conditionalFormatting>
  <conditionalFormatting sqref="U8:U10">
    <cfRule type="containsText" dxfId="1" priority="15" operator="containsText" text="Bajo">
      <formula>NOT(ISERROR(SEARCH("Bajo",U8)))</formula>
    </cfRule>
    <cfRule type="containsText" dxfId="0" priority="16" operator="containsText" text="Medio">
      <formula>NOT(ISERROR(SEARCH("Medio",U8)))</formula>
    </cfRule>
    <cfRule type="containsText" priority="17" operator="containsText" text="Alto">
      <formula>NOT(ISERROR(SEARCH("Alto",U8)))</formula>
    </cfRule>
  </conditionalFormatting>
  <dataValidations count="5">
    <dataValidation type="list" allowBlank="1" showInputMessage="1" showErrorMessage="1" sqref="I8:I9" xr:uid="{3E69A74D-4969-486F-9037-28C59281D592}">
      <formula1>$I$11:$I$13</formula1>
    </dataValidation>
    <dataValidation type="list" allowBlank="1" showInputMessage="1" showErrorMessage="1" sqref="G8:G9" xr:uid="{AEEDFA2A-FF6E-4CE6-A39E-07F1FFECA001}">
      <formula1>$G$11:$G$13</formula1>
    </dataValidation>
    <dataValidation type="list" allowBlank="1" showInputMessage="1" showErrorMessage="1" sqref="D8:D9" xr:uid="{950B42CD-E9E8-49B1-A28B-6788A9106D01}">
      <formula1>$D$14:$D$20</formula1>
    </dataValidation>
    <dataValidation type="list" allowBlank="1" showInputMessage="1" showErrorMessage="1" sqref="N8:O9" xr:uid="{47AFAFFA-2344-4345-BDEC-ADBD0A466910}">
      <formula1>$O$11:$O$12</formula1>
    </dataValidation>
    <dataValidation type="list" allowBlank="1" showInputMessage="1" showErrorMessage="1" sqref="V8:W9" xr:uid="{DFDB8481-5F22-4673-937A-DE452602874C}">
      <formula1>$V$11:$V$22</formula1>
    </dataValidation>
  </dataValidations>
  <hyperlinks>
    <hyperlink ref="I7" location="'Estructura de Riesgos FP'!F3" display="Impacto" xr:uid="{9CB3FE4E-4620-4610-BFE4-EB9DA80AD349}"/>
    <hyperlink ref="G7" location="'Estructura de Riesgos FP'!E3" display="Probabilidad" xr:uid="{4EC85D6C-DE2D-4478-88B8-14904E43BE63}"/>
    <hyperlink ref="T7" location="'Estructura de Riesgos FP'!E3" display="Probabilidad" xr:uid="{B7570548-85AE-4BE3-832C-445760BF2484}"/>
  </hyperlinks>
  <pageMargins left="0.7" right="0.7" top="0.75" bottom="0.75" header="0.3" footer="0.3"/>
  <pageSetup scale="56" orientation="portrait" r:id="rId1"/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 de valoración</vt:lpstr>
      <vt:lpstr>CI DISCIPLINARIO</vt:lpstr>
      <vt:lpstr>'CI DISCIPLINARIO'!Área_de_impresión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MELISSA ANDREA CIFUENTES MARTINEZ</cp:lastModifiedBy>
  <cp:lastPrinted>2020-02-12T16:40:37Z</cp:lastPrinted>
  <dcterms:created xsi:type="dcterms:W3CDTF">2018-09-28T16:14:14Z</dcterms:created>
  <dcterms:modified xsi:type="dcterms:W3CDTF">2024-01-26T15:48:11Z</dcterms:modified>
</cp:coreProperties>
</file>