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rales\Documents\poa\2024\POA - MAPA DE RIESGOS 2024\"/>
    </mc:Choice>
  </mc:AlternateContent>
  <xr:revisionPtr revIDLastSave="0" documentId="13_ncr:1_{8E686516-8948-4982-AED0-9951D2136D6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abla de valoración" sheetId="2" state="hidden" r:id="rId1"/>
    <sheet name="PATOLOGÍA" sheetId="12" r:id="rId2"/>
    <sheet name="IMAGENES DX" sheetId="13" r:id="rId3"/>
  </sheets>
  <externalReferences>
    <externalReference r:id="rId4"/>
  </externalReferences>
  <definedNames>
    <definedName name="FUENTE">#REF!</definedName>
    <definedName name="Hoja_1_de_1">#REF!</definedName>
    <definedName name="hojka" comment="criterios">#REF!</definedName>
    <definedName name="listado" comment="criterios">#REF!</definedName>
    <definedName name="listado1" comment="criterios">#REF!</definedName>
    <definedName name="listadoGMP" comment="criterios">#REF!</definedName>
    <definedName name="MATRIZ_RAM">#REF!</definedName>
    <definedName name="mENSUAL">#REF!</definedName>
    <definedName name="VALORACION_RAM">#REF!</definedName>
    <definedName name="Valoracion_RAMV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0" i="13" l="1"/>
  <c r="V15" i="13"/>
  <c r="V16" i="13" s="1"/>
  <c r="V18" i="13"/>
  <c r="V19" i="13"/>
  <c r="V17" i="13"/>
  <c r="V11" i="13"/>
  <c r="L15" i="13"/>
  <c r="L19" i="13"/>
  <c r="L18" i="13"/>
  <c r="L17" i="13"/>
  <c r="G12" i="13"/>
  <c r="I12" i="13"/>
  <c r="G11" i="13"/>
  <c r="I11" i="13"/>
  <c r="I20" i="13"/>
  <c r="G20" i="13"/>
  <c r="I16" i="13"/>
  <c r="G16" i="13"/>
  <c r="M15" i="13"/>
  <c r="I15" i="13"/>
  <c r="G15" i="13"/>
  <c r="I13" i="13"/>
  <c r="G13" i="13"/>
  <c r="I9" i="13"/>
  <c r="G9" i="13"/>
  <c r="N15" i="12"/>
  <c r="J15" i="12"/>
  <c r="H15" i="12"/>
  <c r="J12" i="12"/>
  <c r="H12" i="12"/>
  <c r="N11" i="12"/>
  <c r="J11" i="12"/>
  <c r="H11" i="12"/>
  <c r="J10" i="12"/>
  <c r="H10" i="12"/>
  <c r="J9" i="12"/>
  <c r="H9" i="12"/>
  <c r="K15" i="12" l="1"/>
  <c r="L15" i="12" s="1"/>
  <c r="M15" i="12" s="1"/>
  <c r="J12" i="13"/>
  <c r="K12" i="13" s="1"/>
  <c r="L12" i="13" s="1"/>
  <c r="J11" i="13"/>
  <c r="K11" i="13" s="1"/>
  <c r="L11" i="13" s="1"/>
  <c r="J16" i="13"/>
  <c r="J15" i="13"/>
  <c r="J13" i="13"/>
  <c r="K13" i="13" s="1"/>
  <c r="T14" i="13" s="1"/>
  <c r="J20" i="13"/>
  <c r="K20" i="13" s="1"/>
  <c r="L20" i="13" s="1"/>
  <c r="J9" i="13"/>
  <c r="K9" i="13" s="1"/>
  <c r="T9" i="13" s="1"/>
  <c r="K11" i="12"/>
  <c r="K12" i="12"/>
  <c r="K9" i="12"/>
  <c r="K10" i="12"/>
  <c r="U15" i="12" l="1"/>
  <c r="V15" i="12" s="1"/>
  <c r="W15" i="12" s="1"/>
  <c r="L11" i="12"/>
  <c r="U14" i="12" s="1"/>
  <c r="L9" i="12"/>
  <c r="U10" i="12" s="1"/>
  <c r="K15" i="13"/>
  <c r="T12" i="13"/>
  <c r="U12" i="13" s="1"/>
  <c r="V12" i="13" s="1"/>
  <c r="L9" i="13"/>
  <c r="L13" i="13"/>
  <c r="T13" i="13"/>
  <c r="U13" i="13" s="1"/>
  <c r="V13" i="13" s="1"/>
  <c r="T10" i="13"/>
  <c r="U9" i="13" s="1"/>
  <c r="V9" i="13" s="1"/>
  <c r="T20" i="13"/>
  <c r="U20" i="13" s="1"/>
  <c r="M11" i="12" l="1"/>
  <c r="U9" i="12"/>
  <c r="V9" i="12" s="1"/>
  <c r="W9" i="12" s="1"/>
  <c r="U12" i="12"/>
  <c r="U13" i="12"/>
  <c r="U11" i="12"/>
  <c r="T16" i="13"/>
  <c r="T15" i="13"/>
  <c r="U15" i="13" s="1"/>
  <c r="V11" i="12" l="1"/>
  <c r="W11" i="12" s="1"/>
  <c r="H17" i="2"/>
  <c r="H16" i="2"/>
  <c r="H15" i="2"/>
  <c r="H14" i="2"/>
  <c r="H13" i="2"/>
  <c r="H12" i="2"/>
  <c r="H11" i="2"/>
  <c r="H10" i="2"/>
  <c r="H9" i="2"/>
  <c r="M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Q7" authorId="0" shapeId="0" xr:uid="{B91C91CC-21F1-4E44-AF7A-1B3C400C2609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No existe no documentado 0%
Existe no documentado 50%
Existe documentado 75%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P7" authorId="0" shapeId="0" xr:uid="{B681B733-0EA6-4961-B9B0-C203E405613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No existe no documentado 0%
Existe no documentado 50%
Existe documentado 75%
 </t>
        </r>
      </text>
    </comment>
  </commentList>
</comments>
</file>

<file path=xl/sharedStrings.xml><?xml version="1.0" encoding="utf-8"?>
<sst xmlns="http://schemas.openxmlformats.org/spreadsheetml/2006/main" count="444" uniqueCount="165">
  <si>
    <t>Líder del área / proceso</t>
  </si>
  <si>
    <t>Código del riesgo</t>
  </si>
  <si>
    <t>Nombre del riesgo</t>
  </si>
  <si>
    <t xml:space="preserve">Descripción </t>
  </si>
  <si>
    <t>Clasificación</t>
  </si>
  <si>
    <t xml:space="preserve">Causas </t>
  </si>
  <si>
    <t xml:space="preserve">Consecuencias </t>
  </si>
  <si>
    <t>Existe control?</t>
  </si>
  <si>
    <t>Descripción del control</t>
  </si>
  <si>
    <t>Frecuencia del control</t>
  </si>
  <si>
    <t xml:space="preserve">Responsable </t>
  </si>
  <si>
    <t>Riesgo Residual</t>
  </si>
  <si>
    <t>Tratamiento</t>
  </si>
  <si>
    <t xml:space="preserve">Nivel </t>
  </si>
  <si>
    <t>SI</t>
  </si>
  <si>
    <t>NO</t>
  </si>
  <si>
    <t>Riesgo de cumplimiento</t>
  </si>
  <si>
    <t xml:space="preserve">VALORACIÓN DE LA FRECUENCIA DE LOS RIESGOS </t>
  </si>
  <si>
    <t>Frecuencia- probailidad</t>
  </si>
  <si>
    <t xml:space="preserve">Calificación </t>
  </si>
  <si>
    <t>Valoración</t>
  </si>
  <si>
    <t>Baja</t>
  </si>
  <si>
    <t>Media</t>
  </si>
  <si>
    <t>Alta</t>
  </si>
  <si>
    <t>Leve</t>
  </si>
  <si>
    <t>Moderado</t>
  </si>
  <si>
    <t>Prob/ Frec</t>
  </si>
  <si>
    <t>Calificación</t>
  </si>
  <si>
    <t>Probabilidad</t>
  </si>
  <si>
    <t>VALORACIÓN DE IMPACTO DE LOS RIESGOS</t>
  </si>
  <si>
    <t>Gravedad- impacto</t>
  </si>
  <si>
    <t>Impacto</t>
  </si>
  <si>
    <t>Valor</t>
  </si>
  <si>
    <t>Catastrófico</t>
  </si>
  <si>
    <t>NIVEL RIESGO INHERENTE</t>
  </si>
  <si>
    <t>Probabilidad * impacto</t>
  </si>
  <si>
    <t>Aceptable</t>
  </si>
  <si>
    <t>Tolerable</t>
  </si>
  <si>
    <t>Importante</t>
  </si>
  <si>
    <t>Inaceptable</t>
  </si>
  <si>
    <t>Inherente</t>
  </si>
  <si>
    <t>Menor o igual a 5</t>
  </si>
  <si>
    <t>Mayor o igual a 5 y menor o igual  a 10</t>
  </si>
  <si>
    <t>Mayor a 40</t>
  </si>
  <si>
    <t>Evitar el riesgo</t>
  </si>
  <si>
    <t>Reducir el riesgo</t>
  </si>
  <si>
    <t>Compartir el riesgo</t>
  </si>
  <si>
    <t>Transferir el riesgo</t>
  </si>
  <si>
    <t>Asumir el riesgo</t>
  </si>
  <si>
    <t>Valoración riesgo inherente</t>
  </si>
  <si>
    <t>Mayor a 10 y menor o igual 20</t>
  </si>
  <si>
    <t>Mayor a 30 y menor o igual a 40</t>
  </si>
  <si>
    <t>Riesgo operativo</t>
  </si>
  <si>
    <t>Permanente</t>
  </si>
  <si>
    <t xml:space="preserve">Mapa de riesgo </t>
  </si>
  <si>
    <t xml:space="preserve">Hospital San Jerónimo de Montería </t>
  </si>
  <si>
    <t>Vigencia 2020</t>
  </si>
  <si>
    <t>Código: C.6.FOR.OO3</t>
  </si>
  <si>
    <t xml:space="preserve">Versión:01 </t>
  </si>
  <si>
    <t>Fecha: Diciembre de 2018</t>
  </si>
  <si>
    <t>Aprobado por: Gestión de la calidad</t>
  </si>
  <si>
    <t xml:space="preserve">IDENTIFICACIÓN DEL RIESGO </t>
  </si>
  <si>
    <t>VALORACIÓN DEL RIESGO</t>
  </si>
  <si>
    <t>Nombre del  área / proceso</t>
  </si>
  <si>
    <t>Laboratorio clínico</t>
  </si>
  <si>
    <t>Coordinador de laboratorio clínico</t>
  </si>
  <si>
    <t xml:space="preserve">Patología </t>
  </si>
  <si>
    <t>Clasificación del Riesgo</t>
  </si>
  <si>
    <t xml:space="preserve">Riesgo Inherente </t>
  </si>
  <si>
    <t>Documentado</t>
  </si>
  <si>
    <t xml:space="preserve">Valoración del control </t>
  </si>
  <si>
    <t>Impacto/ Gravedad</t>
  </si>
  <si>
    <t>B.4.2. R001</t>
  </si>
  <si>
    <t>Fallas en la atención del usuario en la toma  muestras</t>
  </si>
  <si>
    <t xml:space="preserve">Prestaciones del servicio bajo condiciones </t>
  </si>
  <si>
    <t>Condiciones no idóneas para la toma de muestras.</t>
  </si>
  <si>
    <t>Diagnósticos errados /  Insatisfacción en la atención del usuario</t>
  </si>
  <si>
    <t>Se lleva registro de las muestras recibidas con fecha y hora y responsable de quien entrega y quien recibe.</t>
  </si>
  <si>
    <t xml:space="preserve">Bacterióloga-Coordinación de laboratorio/
Auxiliar de Laboratorio/ Gestión de calidad del laboratorio clínico.
</t>
  </si>
  <si>
    <t xml:space="preserve">Mala manipulación e identificación de las muestras tomadas.   </t>
  </si>
  <si>
    <t>Pérdida de resultados/ Pérdida de atención médica por falta de ayuda diagnóstica.</t>
  </si>
  <si>
    <t xml:space="preserve">Adherirse al proceso de toma  e identificación de las muestras adoptadas en el laboratorio dentro del SGCC. </t>
  </si>
  <si>
    <t>B.4.2. R006</t>
  </si>
  <si>
    <t>Error en la identificación de las muestras clínicas</t>
  </si>
  <si>
    <t>Recibir muestras sin el adecuado diligenciamiento de la solicitud (identificación del paciente, tipo de análisis, descripción de la muestra, entre otros).</t>
  </si>
  <si>
    <t>Falencias en el procedimiento de recepción de muestras.</t>
  </si>
  <si>
    <t>Posibles errores al momento de procesar la muestra.</t>
  </si>
  <si>
    <t xml:space="preserve">Realizar una limpieza adecuada a la morgue </t>
  </si>
  <si>
    <t xml:space="preserve">Personal de aseo/ Profesional medio ambiente </t>
  </si>
  <si>
    <t>Falencias en el diligenciamiento de la solicitud. Por falta de información y por identificación incorrecta del paciente, la identificación puede ser incompleta por falta del nombre o número de historia del paciente, del motivo para realizar la medición o el examen , del médico solicitante para el diagnóstico.</t>
  </si>
  <si>
    <t xml:space="preserve">
Posible cruce de resultados entre dos pacientes que podría repercutir negativamente a ambos.
Afectación en el diagnóstico del paciente.</t>
  </si>
  <si>
    <t>Se tiene una lista de chequeo para recibir las muestras y se capacita al personal que se ocupa de la obtención de las muestras clínicas.</t>
  </si>
  <si>
    <t xml:space="preserve">Permanente </t>
  </si>
  <si>
    <t>Patóloga / equipo de trabajo</t>
  </si>
  <si>
    <t>La muestras procedentes de cirugía se verifican con la lista y se registran en el libro con firma de entrega y recibido y se rotulan.</t>
  </si>
  <si>
    <t>Se tiene un procedimiento para el recibo de muestras y se cuenta con personal capacitado experto en el recibo de muestras.</t>
  </si>
  <si>
    <t>B.4.2. R007</t>
  </si>
  <si>
    <t>Entrega de resultados</t>
  </si>
  <si>
    <t>Falencias en la entrega de resultados (entregar el resultado al paciente equivocado y/o incumplimiento de los tiempos de respuesta).</t>
  </si>
  <si>
    <t xml:space="preserve">Riesgo de cumplimiento </t>
  </si>
  <si>
    <t>Errores en la identificación del paciente.
No verificar la identificación del paciente al momento de entregar los resultados.</t>
  </si>
  <si>
    <t>Mala imagen de la institución
Afectación del diagnóstico del paciente.
Posible afectación del estado de salud del paciente.</t>
  </si>
  <si>
    <t>Antes de entregar el resultado se constata la identificación del paciente.
Se tiene un procedimiento para identificar las muestras.</t>
  </si>
  <si>
    <t xml:space="preserve">Inmediato </t>
  </si>
  <si>
    <t xml:space="preserve">Riesgo estratégico </t>
  </si>
  <si>
    <t xml:space="preserve">Riesgo de imagen </t>
  </si>
  <si>
    <t xml:space="preserve">Riesgo financiero </t>
  </si>
  <si>
    <t xml:space="preserve">Riesgo de tecnología </t>
  </si>
  <si>
    <t xml:space="preserve">Riesgo de corrupción </t>
  </si>
  <si>
    <t>Imágenes Diagnosticas</t>
  </si>
  <si>
    <t>Coordinador de Apoyo Diagnostico</t>
  </si>
  <si>
    <t>Error en la identificación de las imágenes</t>
  </si>
  <si>
    <t>Falta de insumos para la prestacion de servicio ambulatorio</t>
  </si>
  <si>
    <t xml:space="preserve">Repeticion de estudios imageneologicos por perdida de estos en el equipo. </t>
  </si>
  <si>
    <t xml:space="preserve">Se borran los estudios por fallas del software del equipo por lo que se requiere la  repeticion del estudio. </t>
  </si>
  <si>
    <t>Averia de equipos de imageneologia</t>
  </si>
  <si>
    <t xml:space="preserve">No se cuenta con los insumos para la prestacion de servicios ambulatorios que permitan la entrega de las imágenes en medio magnetico. </t>
  </si>
  <si>
    <t xml:space="preserve">Realizar estudios imageneologicos sin el adecuado diligenciamiento de la solicitud. </t>
  </si>
  <si>
    <t>Error en la solicitud de los estudios</t>
  </si>
  <si>
    <t>Solicitud de estudios erronea por parte del equipo medico cargando codigos que no corresponden con lo requerido.</t>
  </si>
  <si>
    <t>Demora en el reporte de resultados</t>
  </si>
  <si>
    <t>Entrega de resultados por demoras en las lecturas de los estudios imageneologicos.</t>
  </si>
  <si>
    <t xml:space="preserve">Falencias en el procedimiento de realizacion de la imagen. </t>
  </si>
  <si>
    <t>Falencias en el diligenciamiento de la solicitud. Por falta de información y por identificación incorrecta del paciente, la identificación puede ser incompleta por falta del nombre o número de historia del paciente, del motivo para realizar el examen , del médico solicitante para el diagnóstico.</t>
  </si>
  <si>
    <t xml:space="preserve">Manipulacion por parte de personal externo al area de imágenes diagnosticas. </t>
  </si>
  <si>
    <t xml:space="preserve">Repeticion de estudios exponiendo al paciente a doble radiacion ionizante. </t>
  </si>
  <si>
    <t xml:space="preserve">Falta de mantenimientos preventivos de los equipos
Fluctuacion de energia </t>
  </si>
  <si>
    <t xml:space="preserve">Daño de los equipos de imageneologia tales como ecografo, tomografo, Rx fijo y/o  Rx Portatil. </t>
  </si>
  <si>
    <t>Suspensión de servicio 
Inoportunidad del servicio</t>
  </si>
  <si>
    <t>Falta de contratacion para suministro de insumos para la prestacion del servicio</t>
  </si>
  <si>
    <t xml:space="preserve">Insatisfaccion del usuario </t>
  </si>
  <si>
    <t>Repetición de estudio por duplicidad de la información.</t>
  </si>
  <si>
    <t>Se presenta solicitud duplicada de los estudios en el software</t>
  </si>
  <si>
    <t>Solicitud duplicada de los estudios por error del medico tratante</t>
  </si>
  <si>
    <t>Desconocimiento de codigo asociado al estudio requerido</t>
  </si>
  <si>
    <t xml:space="preserve">Error en la solicitud </t>
  </si>
  <si>
    <t>Error en la lectura de los estudios imageneologico</t>
  </si>
  <si>
    <t xml:space="preserve">Datos errados en la lectura de los estudios por partes de los radiologos </t>
  </si>
  <si>
    <t>Demora en la transcripcion y cargue de los estudios leidos por parte de los radiologos</t>
  </si>
  <si>
    <t>Inoportunidad de resultado</t>
  </si>
  <si>
    <t>Exceso de estudios para lecturas durante la jornada.
Inexperiencia del especialista</t>
  </si>
  <si>
    <t xml:space="preserve">Manejo inadecuado de pacientes por error en la lectura. </t>
  </si>
  <si>
    <t>Entrega de resultados errado</t>
  </si>
  <si>
    <t>Verificación de registros de pacientes realizados</t>
  </si>
  <si>
    <t xml:space="preserve">Contrato de mantenimientos preventivos y correctivos de los equipos del area. </t>
  </si>
  <si>
    <t xml:space="preserve">Solicitar con anticipación los insumos requeridos a las areas pertinenetes. </t>
  </si>
  <si>
    <t>Lider UENS Apoyo Diagnosticos</t>
  </si>
  <si>
    <t xml:space="preserve">Socializar a equipo medico los hallazgos de dupliocidad
Auditoria de solicitudes
</t>
  </si>
  <si>
    <t xml:space="preserve">Verificación de identificación de los usuarios
Confrontar con la solicitud y el registro </t>
  </si>
  <si>
    <t xml:space="preserve">Socialización con radiologia para minimizar los errores
</t>
  </si>
  <si>
    <t xml:space="preserve">Garantizar la transcripción de los estudios dentro del tiempo establecido </t>
  </si>
  <si>
    <t>Notificar de manera oportuna la solicitud presentada
revision de codigos cargados por parte de la recepcionistas y tecnicos rx</t>
  </si>
  <si>
    <t xml:space="preserve">Revision de resultado confrontado con el numero de documento de paciente. </t>
  </si>
  <si>
    <t>IMÁGENES DIAGNOSTICAS</t>
  </si>
  <si>
    <t>Vigencia 2022</t>
  </si>
  <si>
    <t>Riesgo  Radiaciones ionizantes del tomografo</t>
  </si>
  <si>
    <t>riesgo operativo</t>
  </si>
  <si>
    <t xml:space="preserve">seguimeinto a dosimetrias  en el area en los reportes </t>
  </si>
  <si>
    <t>Riesgo enferemedad catastrafica del personal del area</t>
  </si>
  <si>
    <t>moderado</t>
  </si>
  <si>
    <t>no tolerable</t>
  </si>
  <si>
    <t>Solicitar a seguridad del trabajo seguimeinto a dosimetros puestos de trabajo y control de califdad plomada de puerta del tomografo</t>
  </si>
  <si>
    <t>Riesgo  Radiaciones ionizantes de equipo Rx</t>
  </si>
  <si>
    <t>Tecnicos y tecnologos de imágenes diagnosticas Lider del area
Transcriptoras
recepcionista</t>
  </si>
  <si>
    <t>grave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</si>
</sst>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8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"/>
      <family val="2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5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9" borderId="2" xfId="0" applyFill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11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7" fillId="12" borderId="0" xfId="0" applyFont="1" applyFill="1" applyAlignment="1" applyProtection="1">
      <alignment horizontal="justify" vertical="center" wrapText="1"/>
      <protection locked="0"/>
    </xf>
    <xf numFmtId="0" fontId="1" fillId="0" borderId="0" xfId="0" applyFont="1" applyAlignment="1">
      <alignment horizontal="justify"/>
    </xf>
    <xf numFmtId="0" fontId="1" fillId="12" borderId="0" xfId="0" applyFont="1" applyFill="1"/>
    <xf numFmtId="0" fontId="1" fillId="12" borderId="0" xfId="0" applyFont="1" applyFill="1" applyAlignment="1">
      <alignment horizontal="center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/>
    </xf>
    <xf numFmtId="0" fontId="1" fillId="0" borderId="34" xfId="0" applyFont="1" applyBorder="1" applyAlignment="1">
      <alignment horizontal="justify"/>
    </xf>
    <xf numFmtId="0" fontId="1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justify"/>
    </xf>
    <xf numFmtId="0" fontId="1" fillId="0" borderId="37" xfId="0" applyFont="1" applyBorder="1" applyAlignment="1">
      <alignment horizontal="justify" vertical="center" wrapText="1"/>
    </xf>
    <xf numFmtId="0" fontId="1" fillId="0" borderId="37" xfId="0" applyFont="1" applyBorder="1" applyAlignment="1">
      <alignment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9" fontId="4" fillId="0" borderId="18" xfId="0" applyNumberFormat="1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9" fontId="4" fillId="0" borderId="2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5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169431</xdr:colOff>
      <xdr:row>0</xdr:row>
      <xdr:rowOff>144608</xdr:rowOff>
    </xdr:from>
    <xdr:to>
      <xdr:col>1</xdr:col>
      <xdr:colOff>169431</xdr:colOff>
      <xdr:row>3</xdr:row>
      <xdr:rowOff>98425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258B0ED-6400-4E40-A071-03509BA7C29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055256" y="144608"/>
          <a:ext cx="941819" cy="5634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394607</xdr:colOff>
      <xdr:row>0</xdr:row>
      <xdr:rowOff>108857</xdr:rowOff>
    </xdr:from>
    <xdr:to>
      <xdr:col>13</xdr:col>
      <xdr:colOff>394607</xdr:colOff>
      <xdr:row>3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A3AFCE44-2646-4E96-8C71-8EE899A1AB5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5082157" y="108857"/>
          <a:ext cx="881745" cy="5483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771525</xdr:colOff>
      <xdr:row>0</xdr:row>
      <xdr:rowOff>114300</xdr:rowOff>
    </xdr:from>
    <xdr:to>
      <xdr:col>1</xdr:col>
      <xdr:colOff>1114187</xdr:colOff>
      <xdr:row>3</xdr:row>
      <xdr:rowOff>114300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F35B2E0-2881-43A1-8023-EF6CED57D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r="64343" b="26804"/>
        <a:stretch>
          <a:fillRect/>
        </a:stretch>
      </xdr:blipFill>
      <xdr:spPr bwMode="auto">
        <a:xfrm>
          <a:off x="771525" y="114300"/>
          <a:ext cx="1228487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304800</xdr:colOff>
      <xdr:row>0</xdr:row>
      <xdr:rowOff>95250</xdr:rowOff>
    </xdr:from>
    <xdr:to>
      <xdr:col>14</xdr:col>
      <xdr:colOff>647462</xdr:colOff>
      <xdr:row>3</xdr:row>
      <xdr:rowOff>95250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F933722-B58E-4189-9D17-50B34740F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r="64343" b="26804"/>
        <a:stretch>
          <a:fillRect/>
        </a:stretch>
      </xdr:blipFill>
      <xdr:spPr bwMode="auto">
        <a:xfrm>
          <a:off x="14992350" y="95250"/>
          <a:ext cx="1228487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169431</xdr:colOff>
      <xdr:row>0</xdr:row>
      <xdr:rowOff>144608</xdr:rowOff>
    </xdr:from>
    <xdr:to>
      <xdr:col>0</xdr:col>
      <xdr:colOff>169431</xdr:colOff>
      <xdr:row>3</xdr:row>
      <xdr:rowOff>98425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117D668-F8D8-4F4A-86A7-681B1676312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055256" y="144608"/>
          <a:ext cx="0" cy="5824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394607</xdr:colOff>
      <xdr:row>0</xdr:row>
      <xdr:rowOff>108857</xdr:rowOff>
    </xdr:from>
    <xdr:to>
      <xdr:col>12</xdr:col>
      <xdr:colOff>394607</xdr:colOff>
      <xdr:row>3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D31EA31E-FE7A-41C7-9C41-76FBF1C6827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5082157" y="108857"/>
          <a:ext cx="0" cy="5674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1352312</xdr:colOff>
      <xdr:row>3</xdr:row>
      <xdr:rowOff>57150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B7D8C628-4390-4DEE-A8C2-3A6015227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r="64343" b="26804"/>
        <a:stretch>
          <a:fillRect/>
        </a:stretch>
      </xdr:blipFill>
      <xdr:spPr bwMode="auto">
        <a:xfrm>
          <a:off x="1009650" y="57150"/>
          <a:ext cx="1228487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295275</xdr:colOff>
      <xdr:row>0</xdr:row>
      <xdr:rowOff>57150</xdr:rowOff>
    </xdr:from>
    <xdr:to>
      <xdr:col>13</xdr:col>
      <xdr:colOff>637937</xdr:colOff>
      <xdr:row>3</xdr:row>
      <xdr:rowOff>57150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ECE76AC1-6F02-4CCF-AC9B-BC687890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r="64343" b="26804"/>
        <a:stretch>
          <a:fillRect/>
        </a:stretch>
      </xdr:blipFill>
      <xdr:spPr bwMode="auto">
        <a:xfrm>
          <a:off x="14982825" y="57150"/>
          <a:ext cx="1228487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egrete/Desktop/PLANEACI&#211;N%20HOSPITAL%20SAN%20JER&#211;NIMO/2020/MAPA%20DE%20RIESGOS%202020/ASISTENCIALES/Mapa%20de%20riesgos%20laboratorio%20clinico%20HSJM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valoración"/>
      <sheetName val="Mapa Riesgos patología "/>
    </sheetNames>
    <sheetDataSet>
      <sheetData sheetId="0" refreshError="1">
        <row r="5">
          <cell r="A5" t="str">
            <v>Baja</v>
          </cell>
          <cell r="B5">
            <v>1</v>
          </cell>
        </row>
        <row r="6">
          <cell r="A6" t="str">
            <v>Media</v>
          </cell>
          <cell r="B6">
            <v>2</v>
          </cell>
        </row>
        <row r="7">
          <cell r="A7" t="str">
            <v>Alta</v>
          </cell>
          <cell r="B7">
            <v>3</v>
          </cell>
        </row>
        <row r="12">
          <cell r="A12" t="str">
            <v>Calificación</v>
          </cell>
          <cell r="B12" t="str">
            <v>Valoración</v>
          </cell>
        </row>
        <row r="13">
          <cell r="A13" t="str">
            <v>Leve</v>
          </cell>
          <cell r="B13">
            <v>5</v>
          </cell>
        </row>
        <row r="14">
          <cell r="A14" t="str">
            <v>Moderado</v>
          </cell>
          <cell r="B14">
            <v>10</v>
          </cell>
        </row>
        <row r="15">
          <cell r="A15" t="str">
            <v>Catastrófico</v>
          </cell>
          <cell r="B15">
            <v>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8"/>
  <sheetViews>
    <sheetView workbookViewId="0">
      <selection activeCell="C3" sqref="C3"/>
    </sheetView>
  </sheetViews>
  <sheetFormatPr baseColWidth="10" defaultRowHeight="15" x14ac:dyDescent="0.25"/>
  <cols>
    <col min="1" max="1" width="18.140625" customWidth="1"/>
    <col min="2" max="2" width="20.140625" style="1" customWidth="1"/>
    <col min="6" max="6" width="15" style="22" customWidth="1"/>
    <col min="7" max="7" width="14.28515625" style="1" customWidth="1"/>
    <col min="8" max="8" width="11.42578125" style="1"/>
    <col min="9" max="9" width="19.140625" customWidth="1"/>
    <col min="10" max="10" width="18.42578125" customWidth="1"/>
  </cols>
  <sheetData>
    <row r="2" spans="1:10" ht="32.25" customHeight="1" x14ac:dyDescent="0.25">
      <c r="A2" s="93" t="s">
        <v>17</v>
      </c>
      <c r="B2" s="94"/>
    </row>
    <row r="3" spans="1:10" x14ac:dyDescent="0.25">
      <c r="A3" s="77" t="s">
        <v>18</v>
      </c>
      <c r="B3" s="77"/>
      <c r="G3" s="8"/>
    </row>
    <row r="4" spans="1:10" x14ac:dyDescent="0.25">
      <c r="A4" s="6" t="s">
        <v>19</v>
      </c>
      <c r="B4" s="20" t="s">
        <v>20</v>
      </c>
    </row>
    <row r="5" spans="1:10" ht="15.75" thickBot="1" x14ac:dyDescent="0.3">
      <c r="A5" s="2" t="s">
        <v>21</v>
      </c>
      <c r="B5" s="20">
        <v>1</v>
      </c>
    </row>
    <row r="6" spans="1:10" ht="15.75" thickBot="1" x14ac:dyDescent="0.3">
      <c r="A6" s="4" t="s">
        <v>22</v>
      </c>
      <c r="B6" s="20">
        <v>2</v>
      </c>
      <c r="F6" s="87" t="s">
        <v>49</v>
      </c>
      <c r="G6" s="88"/>
      <c r="H6" s="88"/>
      <c r="I6" s="88"/>
      <c r="J6" s="89"/>
    </row>
    <row r="7" spans="1:10" ht="15.75" thickBot="1" x14ac:dyDescent="0.3">
      <c r="A7" s="5" t="s">
        <v>23</v>
      </c>
      <c r="B7" s="20">
        <v>3</v>
      </c>
      <c r="F7" s="80" t="s">
        <v>28</v>
      </c>
      <c r="G7" s="80" t="s">
        <v>31</v>
      </c>
      <c r="H7" s="83" t="s">
        <v>40</v>
      </c>
      <c r="I7" s="84"/>
      <c r="J7" s="85"/>
    </row>
    <row r="8" spans="1:10" ht="15.75" thickBot="1" x14ac:dyDescent="0.3">
      <c r="F8" s="81"/>
      <c r="G8" s="82"/>
      <c r="H8" s="16" t="s">
        <v>32</v>
      </c>
      <c r="I8" s="17"/>
      <c r="J8" s="12" t="s">
        <v>4</v>
      </c>
    </row>
    <row r="9" spans="1:10" x14ac:dyDescent="0.25">
      <c r="F9" s="90">
        <v>1</v>
      </c>
      <c r="G9" s="13">
        <v>5</v>
      </c>
      <c r="H9" s="10">
        <f>+F9*G9</f>
        <v>5</v>
      </c>
      <c r="I9" s="18" t="s">
        <v>41</v>
      </c>
      <c r="J9" s="9" t="s">
        <v>36</v>
      </c>
    </row>
    <row r="10" spans="1:10" ht="18.75" customHeight="1" x14ac:dyDescent="0.25">
      <c r="A10" s="93" t="s">
        <v>29</v>
      </c>
      <c r="B10" s="94"/>
      <c r="F10" s="91"/>
      <c r="G10" s="13">
        <v>10</v>
      </c>
      <c r="H10" s="10">
        <f>+F9*G10</f>
        <v>10</v>
      </c>
      <c r="I10" s="79" t="s">
        <v>42</v>
      </c>
      <c r="J10" s="86" t="s">
        <v>37</v>
      </c>
    </row>
    <row r="11" spans="1:10" ht="15.75" thickBot="1" x14ac:dyDescent="0.3">
      <c r="A11" s="77" t="s">
        <v>30</v>
      </c>
      <c r="B11" s="77"/>
      <c r="F11" s="92"/>
      <c r="G11" s="14">
        <v>20</v>
      </c>
      <c r="H11" s="11">
        <f>+F9*G11</f>
        <v>20</v>
      </c>
      <c r="I11" s="79"/>
      <c r="J11" s="86"/>
    </row>
    <row r="12" spans="1:10" x14ac:dyDescent="0.25">
      <c r="A12" s="7" t="s">
        <v>27</v>
      </c>
      <c r="B12" s="20" t="s">
        <v>20</v>
      </c>
      <c r="F12" s="90">
        <v>2</v>
      </c>
      <c r="G12" s="15">
        <v>5</v>
      </c>
      <c r="H12" s="9">
        <f>+F12*G9</f>
        <v>10</v>
      </c>
      <c r="I12" s="78" t="s">
        <v>50</v>
      </c>
      <c r="J12" s="86" t="s">
        <v>25</v>
      </c>
    </row>
    <row r="13" spans="1:10" x14ac:dyDescent="0.25">
      <c r="A13" s="2" t="s">
        <v>24</v>
      </c>
      <c r="B13" s="20">
        <v>5</v>
      </c>
      <c r="F13" s="91"/>
      <c r="G13" s="13">
        <v>10</v>
      </c>
      <c r="H13" s="10">
        <f>+F12*G10</f>
        <v>20</v>
      </c>
      <c r="I13" s="78"/>
      <c r="J13" s="86"/>
    </row>
    <row r="14" spans="1:10" ht="15.75" thickBot="1" x14ac:dyDescent="0.3">
      <c r="A14" s="4" t="s">
        <v>25</v>
      </c>
      <c r="B14" s="20">
        <v>10</v>
      </c>
      <c r="F14" s="92"/>
      <c r="G14" s="14">
        <v>20</v>
      </c>
      <c r="H14" s="11">
        <f>+F12*G11</f>
        <v>40</v>
      </c>
      <c r="I14" s="78"/>
      <c r="J14" s="86"/>
    </row>
    <row r="15" spans="1:10" x14ac:dyDescent="0.25">
      <c r="A15" s="5" t="s">
        <v>33</v>
      </c>
      <c r="B15" s="20">
        <v>20</v>
      </c>
      <c r="F15" s="90">
        <v>3</v>
      </c>
      <c r="G15" s="15">
        <v>5</v>
      </c>
      <c r="H15" s="9">
        <f>+F15*G9</f>
        <v>15</v>
      </c>
      <c r="I15" s="79" t="s">
        <v>51</v>
      </c>
      <c r="J15" s="86" t="s">
        <v>38</v>
      </c>
    </row>
    <row r="16" spans="1:10" x14ac:dyDescent="0.25">
      <c r="F16" s="91"/>
      <c r="G16" s="13">
        <v>10</v>
      </c>
      <c r="H16" s="10">
        <f>+F15*G16</f>
        <v>30</v>
      </c>
      <c r="I16" s="79"/>
      <c r="J16" s="86"/>
    </row>
    <row r="17" spans="1:10" ht="15.75" thickBot="1" x14ac:dyDescent="0.3">
      <c r="F17" s="92"/>
      <c r="G17" s="14">
        <v>20</v>
      </c>
      <c r="H17" s="11">
        <f>+F15*G17</f>
        <v>60</v>
      </c>
      <c r="I17" s="19" t="s">
        <v>43</v>
      </c>
      <c r="J17" s="11" t="s">
        <v>39</v>
      </c>
    </row>
    <row r="18" spans="1:10" x14ac:dyDescent="0.25">
      <c r="A18" s="76" t="s">
        <v>34</v>
      </c>
      <c r="B18" s="76"/>
    </row>
    <row r="19" spans="1:10" x14ac:dyDescent="0.25">
      <c r="A19" s="77" t="s">
        <v>35</v>
      </c>
      <c r="B19" s="77"/>
    </row>
    <row r="20" spans="1:10" x14ac:dyDescent="0.25">
      <c r="A20" s="7" t="s">
        <v>27</v>
      </c>
      <c r="B20" s="20" t="s">
        <v>20</v>
      </c>
    </row>
    <row r="21" spans="1:10" x14ac:dyDescent="0.25">
      <c r="A21" s="2" t="s">
        <v>36</v>
      </c>
      <c r="B21" s="20"/>
    </row>
    <row r="22" spans="1:10" x14ac:dyDescent="0.25">
      <c r="A22" s="3" t="s">
        <v>37</v>
      </c>
      <c r="B22" s="20"/>
    </row>
    <row r="23" spans="1:10" x14ac:dyDescent="0.25">
      <c r="A23" s="4" t="s">
        <v>25</v>
      </c>
      <c r="B23" s="20"/>
    </row>
    <row r="24" spans="1:10" x14ac:dyDescent="0.25">
      <c r="A24" s="23" t="s">
        <v>38</v>
      </c>
      <c r="B24" s="20"/>
    </row>
    <row r="25" spans="1:10" x14ac:dyDescent="0.25">
      <c r="A25" s="5" t="s">
        <v>39</v>
      </c>
      <c r="B25" s="20"/>
    </row>
    <row r="27" spans="1:10" x14ac:dyDescent="0.25">
      <c r="A27" s="1"/>
    </row>
    <row r="28" spans="1:10" x14ac:dyDescent="0.25">
      <c r="A28" s="1"/>
      <c r="B28" s="22"/>
    </row>
  </sheetData>
  <mergeCells count="19">
    <mergeCell ref="J12:J14"/>
    <mergeCell ref="J15:J16"/>
    <mergeCell ref="A2:B2"/>
    <mergeCell ref="A18:B18"/>
    <mergeCell ref="A19:B19"/>
    <mergeCell ref="A3:B3"/>
    <mergeCell ref="I12:I14"/>
    <mergeCell ref="I15:I16"/>
    <mergeCell ref="F7:F8"/>
    <mergeCell ref="G7:G8"/>
    <mergeCell ref="H7:J7"/>
    <mergeCell ref="I10:I11"/>
    <mergeCell ref="J10:J11"/>
    <mergeCell ref="F6:J6"/>
    <mergeCell ref="F9:F11"/>
    <mergeCell ref="F12:F14"/>
    <mergeCell ref="F15:F17"/>
    <mergeCell ref="A11:B11"/>
    <mergeCell ref="A10:B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BFE42-19BE-4C55-A4D1-0F10B384AB7E}">
  <dimension ref="A1:AB157"/>
  <sheetViews>
    <sheetView tabSelected="1" topLeftCell="F3" workbookViewId="0">
      <selection activeCell="M11" sqref="M11:M14"/>
    </sheetView>
  </sheetViews>
  <sheetFormatPr baseColWidth="10" defaultColWidth="0" defaultRowHeight="12.75" zeroHeight="1" x14ac:dyDescent="0.2"/>
  <cols>
    <col min="1" max="1" width="13.28515625" style="24" customWidth="1"/>
    <col min="2" max="2" width="37.28515625" style="54" customWidth="1"/>
    <col min="3" max="3" width="34.28515625" style="26" customWidth="1"/>
    <col min="4" max="4" width="14" style="25" customWidth="1"/>
    <col min="5" max="5" width="42.28515625" style="50" customWidth="1"/>
    <col min="6" max="6" width="36.28515625" style="50" customWidth="1"/>
    <col min="7" max="7" width="13" style="27" customWidth="1"/>
    <col min="8" max="8" width="10.42578125" style="27" hidden="1"/>
    <col min="9" max="9" width="13.42578125" style="27" customWidth="1"/>
    <col min="10" max="10" width="11.28515625" style="27" hidden="1"/>
    <col min="11" max="11" width="17.28515625" style="27" hidden="1"/>
    <col min="12" max="12" width="9.140625" style="27" hidden="1"/>
    <col min="13" max="13" width="16.42578125" style="56" customWidth="1"/>
    <col min="14" max="17" width="13.28515625" style="27" customWidth="1"/>
    <col min="18" max="18" width="59" style="25" customWidth="1"/>
    <col min="19" max="19" width="21.42578125" style="25" customWidth="1"/>
    <col min="20" max="20" width="52.140625" style="25" customWidth="1"/>
    <col min="21" max="22" width="12.7109375" style="25" hidden="1"/>
    <col min="23" max="23" width="18.85546875" style="27" customWidth="1"/>
    <col min="24" max="24" width="7.42578125" style="27" customWidth="1"/>
    <col min="25" max="25" width="13" style="25" customWidth="1"/>
    <col min="26" max="26" width="4.140625" style="21" hidden="1" customWidth="1"/>
    <col min="27" max="16384" width="11.42578125" style="21" hidden="1"/>
  </cols>
  <sheetData>
    <row r="1" spans="1:28" ht="16.5" customHeight="1" x14ac:dyDescent="0.2">
      <c r="A1" s="129"/>
      <c r="B1" s="129"/>
      <c r="C1" s="96" t="s">
        <v>54</v>
      </c>
      <c r="D1" s="97"/>
      <c r="E1" s="97"/>
      <c r="F1" s="97"/>
      <c r="G1" s="98"/>
      <c r="H1" s="31"/>
      <c r="I1" s="105" t="s">
        <v>57</v>
      </c>
      <c r="J1" s="106"/>
      <c r="K1" s="106"/>
      <c r="L1" s="106"/>
      <c r="M1" s="107"/>
      <c r="N1" s="130"/>
      <c r="O1" s="131"/>
      <c r="P1" s="96" t="s">
        <v>54</v>
      </c>
      <c r="Q1" s="97"/>
      <c r="R1" s="97"/>
      <c r="S1" s="97"/>
      <c r="T1" s="97"/>
      <c r="U1" s="97"/>
      <c r="V1" s="97"/>
      <c r="W1" s="98"/>
      <c r="X1" s="105" t="s">
        <v>57</v>
      </c>
      <c r="Y1" s="106"/>
      <c r="Z1" s="106"/>
      <c r="AA1" s="106"/>
      <c r="AB1" s="107"/>
    </row>
    <row r="2" spans="1:28" ht="16.5" customHeight="1" x14ac:dyDescent="0.2">
      <c r="A2" s="129"/>
      <c r="B2" s="129"/>
      <c r="C2" s="99"/>
      <c r="D2" s="100"/>
      <c r="E2" s="100"/>
      <c r="F2" s="100"/>
      <c r="G2" s="101"/>
      <c r="H2" s="32"/>
      <c r="I2" s="105" t="s">
        <v>58</v>
      </c>
      <c r="J2" s="106"/>
      <c r="K2" s="106"/>
      <c r="L2" s="106"/>
      <c r="M2" s="107"/>
      <c r="N2" s="132"/>
      <c r="O2" s="133"/>
      <c r="P2" s="99"/>
      <c r="Q2" s="100"/>
      <c r="R2" s="100"/>
      <c r="S2" s="100"/>
      <c r="T2" s="100"/>
      <c r="U2" s="100"/>
      <c r="V2" s="100"/>
      <c r="W2" s="101"/>
      <c r="X2" s="105" t="s">
        <v>58</v>
      </c>
      <c r="Y2" s="106"/>
      <c r="Z2" s="106"/>
      <c r="AA2" s="106"/>
      <c r="AB2" s="107"/>
    </row>
    <row r="3" spans="1:28" ht="16.5" customHeight="1" x14ac:dyDescent="0.2">
      <c r="A3" s="129"/>
      <c r="B3" s="129"/>
      <c r="C3" s="102" t="s">
        <v>55</v>
      </c>
      <c r="D3" s="103"/>
      <c r="E3" s="103"/>
      <c r="F3" s="103"/>
      <c r="G3" s="104"/>
      <c r="H3" s="33"/>
      <c r="I3" s="105" t="s">
        <v>59</v>
      </c>
      <c r="J3" s="106"/>
      <c r="K3" s="106"/>
      <c r="L3" s="106"/>
      <c r="M3" s="107"/>
      <c r="N3" s="132"/>
      <c r="O3" s="133"/>
      <c r="P3" s="102" t="s">
        <v>55</v>
      </c>
      <c r="Q3" s="103"/>
      <c r="R3" s="103"/>
      <c r="S3" s="103"/>
      <c r="T3" s="103"/>
      <c r="U3" s="103"/>
      <c r="V3" s="103"/>
      <c r="W3" s="104"/>
      <c r="X3" s="105" t="s">
        <v>59</v>
      </c>
      <c r="Y3" s="106"/>
      <c r="Z3" s="106"/>
      <c r="AA3" s="106"/>
      <c r="AB3" s="107"/>
    </row>
    <row r="4" spans="1:28" ht="16.5" customHeight="1" x14ac:dyDescent="0.2">
      <c r="A4" s="129"/>
      <c r="B4" s="129"/>
      <c r="C4" s="102" t="s">
        <v>154</v>
      </c>
      <c r="D4" s="103"/>
      <c r="E4" s="103"/>
      <c r="F4" s="103"/>
      <c r="G4" s="104"/>
      <c r="H4" s="33"/>
      <c r="I4" s="108" t="s">
        <v>60</v>
      </c>
      <c r="J4" s="109"/>
      <c r="K4" s="109"/>
      <c r="L4" s="109"/>
      <c r="M4" s="110"/>
      <c r="N4" s="134"/>
      <c r="O4" s="135"/>
      <c r="P4" s="102" t="s">
        <v>56</v>
      </c>
      <c r="Q4" s="103"/>
      <c r="R4" s="103"/>
      <c r="S4" s="103"/>
      <c r="T4" s="103"/>
      <c r="U4" s="103"/>
      <c r="V4" s="103"/>
      <c r="W4" s="104"/>
      <c r="X4" s="108" t="s">
        <v>60</v>
      </c>
      <c r="Y4" s="109"/>
      <c r="Z4" s="109"/>
      <c r="AA4" s="109"/>
      <c r="AB4" s="110"/>
    </row>
    <row r="5" spans="1:28" ht="15" customHeight="1" x14ac:dyDescent="0.2">
      <c r="A5" s="122" t="s">
        <v>61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 t="s">
        <v>62</v>
      </c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</row>
    <row r="6" spans="1:28" s="24" customFormat="1" ht="22.5" customHeight="1" x14ac:dyDescent="0.25">
      <c r="A6" s="124" t="s">
        <v>63</v>
      </c>
      <c r="B6" s="124"/>
      <c r="C6" s="125" t="s">
        <v>64</v>
      </c>
      <c r="D6" s="125"/>
      <c r="E6" s="34" t="s">
        <v>0</v>
      </c>
      <c r="F6" s="125" t="s">
        <v>65</v>
      </c>
      <c r="G6" s="125"/>
      <c r="H6" s="125"/>
      <c r="I6" s="125"/>
      <c r="J6" s="125"/>
      <c r="K6" s="125"/>
      <c r="L6" s="125"/>
      <c r="M6" s="125"/>
      <c r="N6" s="124" t="s">
        <v>63</v>
      </c>
      <c r="O6" s="124"/>
      <c r="P6" s="124"/>
      <c r="Q6" s="124"/>
      <c r="R6" s="35" t="s">
        <v>66</v>
      </c>
      <c r="S6" s="36" t="s">
        <v>0</v>
      </c>
      <c r="T6" s="126" t="s">
        <v>65</v>
      </c>
      <c r="U6" s="127"/>
      <c r="V6" s="127"/>
      <c r="W6" s="127"/>
      <c r="X6" s="127"/>
      <c r="Y6" s="128"/>
    </row>
    <row r="7" spans="1:28" ht="15.75" customHeight="1" x14ac:dyDescent="0.2">
      <c r="A7" s="119" t="s">
        <v>1</v>
      </c>
      <c r="B7" s="119" t="s">
        <v>2</v>
      </c>
      <c r="C7" s="119" t="s">
        <v>3</v>
      </c>
      <c r="D7" s="119" t="s">
        <v>67</v>
      </c>
      <c r="E7" s="119" t="s">
        <v>5</v>
      </c>
      <c r="F7" s="119" t="s">
        <v>6</v>
      </c>
      <c r="G7" s="119" t="s">
        <v>68</v>
      </c>
      <c r="H7" s="119"/>
      <c r="I7" s="119"/>
      <c r="J7" s="119"/>
      <c r="K7" s="119"/>
      <c r="L7" s="119"/>
      <c r="M7" s="119"/>
      <c r="N7" s="119" t="s">
        <v>1</v>
      </c>
      <c r="O7" s="119" t="s">
        <v>7</v>
      </c>
      <c r="P7" s="120" t="s">
        <v>69</v>
      </c>
      <c r="Q7" s="121" t="s">
        <v>70</v>
      </c>
      <c r="R7" s="119" t="s">
        <v>8</v>
      </c>
      <c r="S7" s="119" t="s">
        <v>9</v>
      </c>
      <c r="T7" s="119" t="s">
        <v>10</v>
      </c>
      <c r="U7" s="37" t="s">
        <v>11</v>
      </c>
      <c r="V7" s="38"/>
      <c r="W7" s="37" t="s">
        <v>11</v>
      </c>
      <c r="X7" s="119" t="s">
        <v>12</v>
      </c>
      <c r="Y7" s="119"/>
    </row>
    <row r="8" spans="1:28" ht="29.1" customHeight="1" x14ac:dyDescent="0.2">
      <c r="A8" s="119"/>
      <c r="B8" s="119"/>
      <c r="C8" s="119"/>
      <c r="D8" s="119"/>
      <c r="E8" s="119"/>
      <c r="F8" s="119"/>
      <c r="G8" s="39" t="s">
        <v>26</v>
      </c>
      <c r="H8" s="39" t="s">
        <v>32</v>
      </c>
      <c r="I8" s="39" t="s">
        <v>71</v>
      </c>
      <c r="J8" s="39" t="s">
        <v>32</v>
      </c>
      <c r="K8" s="39" t="s">
        <v>32</v>
      </c>
      <c r="L8" s="39"/>
      <c r="M8" s="39" t="s">
        <v>13</v>
      </c>
      <c r="N8" s="119"/>
      <c r="O8" s="119"/>
      <c r="P8" s="120"/>
      <c r="Q8" s="121"/>
      <c r="R8" s="119"/>
      <c r="S8" s="119"/>
      <c r="T8" s="119"/>
      <c r="U8" s="39" t="s">
        <v>32</v>
      </c>
      <c r="V8" s="39"/>
      <c r="W8" s="40" t="s">
        <v>13</v>
      </c>
      <c r="X8" s="119"/>
      <c r="Y8" s="119"/>
    </row>
    <row r="9" spans="1:28" ht="40.5" customHeight="1" x14ac:dyDescent="0.2">
      <c r="A9" s="113" t="s">
        <v>72</v>
      </c>
      <c r="B9" s="115" t="s">
        <v>73</v>
      </c>
      <c r="C9" s="115" t="s">
        <v>74</v>
      </c>
      <c r="D9" s="113" t="s">
        <v>52</v>
      </c>
      <c r="E9" s="41" t="s">
        <v>75</v>
      </c>
      <c r="F9" s="41" t="s">
        <v>76</v>
      </c>
      <c r="G9" s="42" t="s">
        <v>22</v>
      </c>
      <c r="H9" s="42">
        <f>+VLOOKUP(G9,'[1]Tabla de valoración'!$A$5:$B$7,2,0)</f>
        <v>2</v>
      </c>
      <c r="I9" s="42" t="s">
        <v>33</v>
      </c>
      <c r="J9" s="42">
        <f>+VLOOKUP(I9,'[1]Tabla de valoración'!$A$12:$B$15,2,0)</f>
        <v>20</v>
      </c>
      <c r="K9" s="42">
        <f>H9*J9</f>
        <v>40</v>
      </c>
      <c r="L9" s="118">
        <f>+SUM(K9:K10)/3</f>
        <v>26.666666666666668</v>
      </c>
      <c r="M9" s="113" t="str">
        <f ca="1">+IF(L9&lt;=5,"Aceptable",IF(AND(L9&gt;5,L9&lt;=10),"Tolerable",IF(AND(M9&gt;10,L9&lt;=30),"Moderado",IF(AND(L9&gt;30,L9&lt;=40),"Importante","Inaceptable"))))</f>
        <v>Aceptable</v>
      </c>
      <c r="N9" s="113" t="s">
        <v>72</v>
      </c>
      <c r="O9" s="42" t="s">
        <v>14</v>
      </c>
      <c r="P9" s="42" t="s">
        <v>14</v>
      </c>
      <c r="Q9" s="43">
        <v>0.75</v>
      </c>
      <c r="R9" s="41" t="s">
        <v>77</v>
      </c>
      <c r="S9" s="42" t="s">
        <v>53</v>
      </c>
      <c r="T9" s="115" t="s">
        <v>78</v>
      </c>
      <c r="U9" s="44">
        <f>+L9-(L9*$Q$9)</f>
        <v>6.6666666666666679</v>
      </c>
      <c r="V9" s="118">
        <f>+(U9:U10)/2</f>
        <v>3.3333333333333339</v>
      </c>
      <c r="W9" s="113" t="str">
        <f>+IF(V9&lt;=5,"Aceptable",IF(AND(V9&gt;5,V9&lt;=10),"Tolerable",IF(AND(V9&gt;10,V9&lt;=30),"Moderado",IF(AND(V9&gt;30,V9&lt;=40),"Importante","Inaceptable"))))</f>
        <v>Aceptable</v>
      </c>
      <c r="X9" s="113" t="s">
        <v>48</v>
      </c>
      <c r="Y9" s="113"/>
    </row>
    <row r="10" spans="1:28" ht="52.5" customHeight="1" x14ac:dyDescent="0.2">
      <c r="A10" s="113"/>
      <c r="B10" s="115"/>
      <c r="C10" s="115"/>
      <c r="D10" s="113"/>
      <c r="E10" s="41" t="s">
        <v>79</v>
      </c>
      <c r="F10" s="41" t="s">
        <v>80</v>
      </c>
      <c r="G10" s="42" t="s">
        <v>22</v>
      </c>
      <c r="H10" s="42">
        <f>+VLOOKUP(G10,'[1]Tabla de valoración'!$A$5:$B$7,2,0)</f>
        <v>2</v>
      </c>
      <c r="I10" s="42" t="s">
        <v>33</v>
      </c>
      <c r="J10" s="42">
        <f>+VLOOKUP(I10,'[1]Tabla de valoración'!$A$12:$B$15,2,0)</f>
        <v>20</v>
      </c>
      <c r="K10" s="42">
        <f>H10*J10</f>
        <v>40</v>
      </c>
      <c r="L10" s="118"/>
      <c r="M10" s="113"/>
      <c r="N10" s="113"/>
      <c r="O10" s="42" t="s">
        <v>14</v>
      </c>
      <c r="P10" s="42" t="s">
        <v>14</v>
      </c>
      <c r="Q10" s="43">
        <v>0.75</v>
      </c>
      <c r="R10" s="41" t="s">
        <v>81</v>
      </c>
      <c r="S10" s="42" t="s">
        <v>53</v>
      </c>
      <c r="T10" s="115"/>
      <c r="U10" s="44">
        <f>+L9-(L9*$Q$10)</f>
        <v>6.6666666666666679</v>
      </c>
      <c r="V10" s="118"/>
      <c r="W10" s="113"/>
      <c r="X10" s="113"/>
      <c r="Y10" s="113"/>
    </row>
    <row r="11" spans="1:28" ht="51.75" customHeight="1" x14ac:dyDescent="0.2">
      <c r="A11" s="113" t="s">
        <v>82</v>
      </c>
      <c r="B11" s="115" t="s">
        <v>83</v>
      </c>
      <c r="C11" s="115" t="s">
        <v>84</v>
      </c>
      <c r="D11" s="113" t="s">
        <v>16</v>
      </c>
      <c r="E11" s="46" t="s">
        <v>85</v>
      </c>
      <c r="F11" s="47" t="s">
        <v>86</v>
      </c>
      <c r="G11" s="42" t="s">
        <v>22</v>
      </c>
      <c r="H11" s="42">
        <f>+VLOOKUP(G11,'[1]Tabla de valoración'!$A$5:$B$7,2,0)</f>
        <v>2</v>
      </c>
      <c r="I11" s="42" t="s">
        <v>25</v>
      </c>
      <c r="J11" s="42">
        <f>+VLOOKUP(I11,'[1]Tabla de valoración'!$A$12:$B$15,2,0)</f>
        <v>10</v>
      </c>
      <c r="K11" s="42">
        <f>H11*J11</f>
        <v>20</v>
      </c>
      <c r="L11" s="113">
        <f>+AVERAGE(K11:K14)</f>
        <v>15</v>
      </c>
      <c r="M11" s="113" t="str">
        <f>+IF(L11&lt;=5,"Aceptable",IF(AND(L11&gt;5,L11&lt;=10),"Tolerable",IF(AND(L11&gt;10,L11&lt;=30),"Moderado",IF(AND(L11&gt;30,L11&lt;=40),"Importante","Inaceptable"))))</f>
        <v>Moderado</v>
      </c>
      <c r="N11" s="113" t="str">
        <f>+A11</f>
        <v>B.4.2. R006</v>
      </c>
      <c r="O11" s="42" t="s">
        <v>14</v>
      </c>
      <c r="P11" s="42" t="s">
        <v>14</v>
      </c>
      <c r="Q11" s="43">
        <v>0.75</v>
      </c>
      <c r="R11" s="41" t="s">
        <v>87</v>
      </c>
      <c r="S11" s="42" t="s">
        <v>53</v>
      </c>
      <c r="T11" s="46" t="s">
        <v>88</v>
      </c>
      <c r="U11" s="42">
        <f>+L11-(L11*$Q$9)</f>
        <v>3.75</v>
      </c>
      <c r="V11" s="113">
        <f>+AVERAGE(U11:U14)</f>
        <v>3.75</v>
      </c>
      <c r="W11" s="113" t="str">
        <f>+IF(V11&lt;=5,"Aceptable",IF(AND(V11&gt;5,V11&lt;=10),"Tolerable",IF(AND(V11&gt;10,V11&lt;=30),"Moderado",IF(AND(V11&gt;30,V11&lt;=40),"Importante","Inaceptable"))))</f>
        <v>Aceptable</v>
      </c>
      <c r="X11" s="113" t="s">
        <v>45</v>
      </c>
      <c r="Y11" s="113"/>
    </row>
    <row r="12" spans="1:28" ht="42.75" customHeight="1" x14ac:dyDescent="0.2">
      <c r="A12" s="113"/>
      <c r="B12" s="115"/>
      <c r="C12" s="115"/>
      <c r="D12" s="113"/>
      <c r="E12" s="115" t="s">
        <v>89</v>
      </c>
      <c r="F12" s="115" t="s">
        <v>90</v>
      </c>
      <c r="G12" s="113" t="s">
        <v>21</v>
      </c>
      <c r="H12" s="113">
        <f>+VLOOKUP(G12,'[1]Tabla de valoración'!$A$5:$B$7,2,0)</f>
        <v>1</v>
      </c>
      <c r="I12" s="113" t="s">
        <v>25</v>
      </c>
      <c r="J12" s="113">
        <f>+VLOOKUP(I12,'[1]Tabla de valoración'!$A$12:$B$15,2,0)</f>
        <v>10</v>
      </c>
      <c r="K12" s="113">
        <f>H12*J12</f>
        <v>10</v>
      </c>
      <c r="L12" s="113"/>
      <c r="M12" s="113"/>
      <c r="N12" s="113"/>
      <c r="O12" s="48" t="s">
        <v>14</v>
      </c>
      <c r="P12" s="42" t="s">
        <v>14</v>
      </c>
      <c r="Q12" s="43">
        <v>0.75</v>
      </c>
      <c r="R12" s="41" t="s">
        <v>91</v>
      </c>
      <c r="S12" s="42" t="s">
        <v>92</v>
      </c>
      <c r="T12" s="42" t="s">
        <v>93</v>
      </c>
      <c r="U12" s="42">
        <f>+L11-(L11*Q12)</f>
        <v>3.75</v>
      </c>
      <c r="V12" s="113"/>
      <c r="W12" s="113"/>
      <c r="X12" s="113"/>
      <c r="Y12" s="113"/>
    </row>
    <row r="13" spans="1:28" ht="42.75" customHeight="1" x14ac:dyDescent="0.2">
      <c r="A13" s="113"/>
      <c r="B13" s="115"/>
      <c r="C13" s="115"/>
      <c r="D13" s="113"/>
      <c r="E13" s="115"/>
      <c r="F13" s="115"/>
      <c r="G13" s="113"/>
      <c r="H13" s="113"/>
      <c r="I13" s="113"/>
      <c r="J13" s="113"/>
      <c r="K13" s="113"/>
      <c r="L13" s="113"/>
      <c r="M13" s="113"/>
      <c r="N13" s="113"/>
      <c r="O13" s="48" t="s">
        <v>14</v>
      </c>
      <c r="P13" s="42" t="s">
        <v>14</v>
      </c>
      <c r="Q13" s="43">
        <v>0.75</v>
      </c>
      <c r="R13" s="49" t="s">
        <v>94</v>
      </c>
      <c r="S13" s="42" t="s">
        <v>92</v>
      </c>
      <c r="T13" s="42" t="s">
        <v>93</v>
      </c>
      <c r="U13" s="42">
        <f>+L11-(L11*Q13)</f>
        <v>3.75</v>
      </c>
      <c r="V13" s="113"/>
      <c r="W13" s="113"/>
      <c r="X13" s="113"/>
      <c r="Y13" s="113"/>
    </row>
    <row r="14" spans="1:28" ht="62.25" customHeight="1" x14ac:dyDescent="0.2">
      <c r="A14" s="113"/>
      <c r="B14" s="115"/>
      <c r="C14" s="115"/>
      <c r="D14" s="113"/>
      <c r="E14" s="115"/>
      <c r="F14" s="115"/>
      <c r="G14" s="113"/>
      <c r="H14" s="113"/>
      <c r="I14" s="113"/>
      <c r="J14" s="113"/>
      <c r="K14" s="113"/>
      <c r="L14" s="113"/>
      <c r="M14" s="113"/>
      <c r="N14" s="113"/>
      <c r="O14" s="48" t="s">
        <v>14</v>
      </c>
      <c r="P14" s="42" t="s">
        <v>14</v>
      </c>
      <c r="Q14" s="43">
        <v>0.75</v>
      </c>
      <c r="R14" s="41" t="s">
        <v>95</v>
      </c>
      <c r="S14" s="42" t="s">
        <v>92</v>
      </c>
      <c r="T14" s="42" t="s">
        <v>93</v>
      </c>
      <c r="U14" s="42">
        <f>+L11-(L11*Q14)</f>
        <v>3.75</v>
      </c>
      <c r="V14" s="113"/>
      <c r="W14" s="113"/>
      <c r="X14" s="113"/>
      <c r="Y14" s="113"/>
    </row>
    <row r="15" spans="1:28" ht="87.75" customHeight="1" x14ac:dyDescent="0.2">
      <c r="A15" s="42" t="s">
        <v>96</v>
      </c>
      <c r="B15" s="41" t="s">
        <v>97</v>
      </c>
      <c r="C15" s="41" t="s">
        <v>98</v>
      </c>
      <c r="D15" s="42" t="s">
        <v>99</v>
      </c>
      <c r="E15" s="47" t="s">
        <v>100</v>
      </c>
      <c r="F15" s="41" t="s">
        <v>101</v>
      </c>
      <c r="G15" s="42" t="s">
        <v>22</v>
      </c>
      <c r="H15" s="42">
        <f>+VLOOKUP(G15,'[1]Tabla de valoración'!$A$5:$B$7,2,0)</f>
        <v>2</v>
      </c>
      <c r="I15" s="46" t="s">
        <v>25</v>
      </c>
      <c r="J15" s="42">
        <f>+VLOOKUP(I15,'[1]Tabla de valoración'!$A$12:$B$15,2,0)</f>
        <v>10</v>
      </c>
      <c r="K15" s="42">
        <f>H15*J15</f>
        <v>20</v>
      </c>
      <c r="L15" s="42">
        <f>+AVERAGE(K15)</f>
        <v>20</v>
      </c>
      <c r="M15" s="46" t="str">
        <f>+IF(L15&lt;=5,"Aceptable",IF(AND(L15&gt;5,L15&lt;=10),"Tolerable",IF(AND(L15&gt;10,L15&lt;=30),"Moderado",IF(AND(L15&gt;30,L15&lt;=40),"Importante","Inaceptable"))))</f>
        <v>Moderado</v>
      </c>
      <c r="N15" s="42" t="str">
        <f>+A15</f>
        <v>B.4.2. R007</v>
      </c>
      <c r="O15" s="42" t="s">
        <v>14</v>
      </c>
      <c r="P15" s="42" t="s">
        <v>14</v>
      </c>
      <c r="Q15" s="43">
        <v>0.75</v>
      </c>
      <c r="R15" s="41" t="s">
        <v>102</v>
      </c>
      <c r="S15" s="42" t="s">
        <v>103</v>
      </c>
      <c r="T15" s="42" t="s">
        <v>93</v>
      </c>
      <c r="U15" s="42">
        <f>+L15-(L15*$Q$9)</f>
        <v>5</v>
      </c>
      <c r="V15" s="42">
        <f>+AVERAGE(U15)</f>
        <v>5</v>
      </c>
      <c r="W15" s="42" t="str">
        <f>+IF(V15&lt;=5,"Aceptable",IF(AND(V15&gt;5,V15&lt;=10),"Tolerable",IF(AND(V15&gt;10,V15&lt;=30),"Moderado",IF(AND(V15&gt;30,V15&lt;=40),"Importante","Inaceptable"))))</f>
        <v>Aceptable</v>
      </c>
      <c r="X15" s="113" t="s">
        <v>44</v>
      </c>
      <c r="Y15" s="113"/>
    </row>
    <row r="16" spans="1:28" ht="18" hidden="1" customHeight="1" x14ac:dyDescent="0.2">
      <c r="B16" s="26"/>
      <c r="G16" s="25"/>
      <c r="H16" s="25"/>
      <c r="I16" s="25"/>
      <c r="J16" s="25"/>
      <c r="K16" s="25"/>
      <c r="L16" s="25"/>
      <c r="M16" s="25"/>
      <c r="R16" s="26"/>
      <c r="S16" s="26"/>
      <c r="T16" s="26"/>
      <c r="U16" s="26"/>
      <c r="V16" s="26"/>
      <c r="W16" s="95"/>
      <c r="X16" s="95"/>
      <c r="Y16" s="95"/>
    </row>
    <row r="17" spans="2:25" ht="18" hidden="1" customHeight="1" x14ac:dyDescent="0.2">
      <c r="B17" s="26"/>
      <c r="G17" s="25"/>
      <c r="H17" s="25"/>
      <c r="I17" s="25"/>
      <c r="J17" s="25"/>
      <c r="K17" s="25"/>
      <c r="L17" s="25"/>
      <c r="M17" s="25"/>
      <c r="R17" s="26"/>
      <c r="S17" s="26"/>
      <c r="T17" s="26"/>
      <c r="U17" s="26"/>
      <c r="V17" s="26"/>
      <c r="W17" s="95"/>
      <c r="X17" s="95"/>
      <c r="Y17" s="95"/>
    </row>
    <row r="18" spans="2:25" ht="24.75" hidden="1" customHeight="1" x14ac:dyDescent="0.2">
      <c r="B18" s="26"/>
      <c r="C18" s="111"/>
      <c r="D18" s="25" t="s">
        <v>104</v>
      </c>
      <c r="G18" s="95"/>
      <c r="I18" s="95"/>
      <c r="M18" s="95"/>
      <c r="R18" s="26"/>
      <c r="S18" s="26"/>
      <c r="T18" s="26"/>
      <c r="U18" s="26"/>
      <c r="V18" s="26"/>
      <c r="W18" s="95"/>
      <c r="X18" s="114"/>
      <c r="Y18" s="50"/>
    </row>
    <row r="19" spans="2:25" ht="18" hidden="1" customHeight="1" x14ac:dyDescent="0.2">
      <c r="B19" s="26"/>
      <c r="C19" s="111"/>
      <c r="D19" s="25" t="s">
        <v>52</v>
      </c>
      <c r="G19" s="95"/>
      <c r="I19" s="95"/>
      <c r="M19" s="95"/>
      <c r="R19" s="26"/>
      <c r="S19" s="26"/>
      <c r="T19" s="26"/>
      <c r="U19" s="26"/>
      <c r="V19" s="26"/>
      <c r="W19" s="95"/>
      <c r="X19" s="114"/>
      <c r="Y19" s="50"/>
    </row>
    <row r="20" spans="2:25" ht="18" hidden="1" customHeight="1" x14ac:dyDescent="0.2">
      <c r="B20" s="26"/>
      <c r="C20" s="111"/>
      <c r="D20" s="25" t="s">
        <v>105</v>
      </c>
      <c r="G20" s="95"/>
      <c r="I20" s="95"/>
      <c r="M20" s="95"/>
      <c r="R20" s="26"/>
      <c r="S20" s="26"/>
      <c r="T20" s="26"/>
      <c r="U20" s="26"/>
      <c r="V20" s="26"/>
      <c r="W20" s="95"/>
      <c r="X20" s="114"/>
      <c r="Y20" s="50"/>
    </row>
    <row r="21" spans="2:25" ht="29.25" hidden="1" customHeight="1" x14ac:dyDescent="0.2">
      <c r="B21" s="111"/>
      <c r="C21" s="111"/>
      <c r="D21" s="25" t="s">
        <v>106</v>
      </c>
      <c r="G21" s="95"/>
      <c r="I21" s="95"/>
      <c r="M21" s="95"/>
      <c r="R21" s="26"/>
      <c r="S21" s="26"/>
      <c r="T21" s="26"/>
      <c r="U21" s="26"/>
      <c r="V21" s="26"/>
      <c r="W21" s="95"/>
      <c r="X21" s="95"/>
      <c r="Y21" s="26"/>
    </row>
    <row r="22" spans="2:25" ht="36" hidden="1" customHeight="1" x14ac:dyDescent="0.2">
      <c r="B22" s="111"/>
      <c r="C22" s="111"/>
      <c r="D22" s="25" t="s">
        <v>99</v>
      </c>
      <c r="G22" s="95"/>
      <c r="I22" s="95"/>
      <c r="M22" s="95"/>
      <c r="R22" s="26"/>
      <c r="S22" s="26"/>
      <c r="T22" s="26"/>
      <c r="U22" s="26"/>
      <c r="V22" s="26"/>
      <c r="W22" s="95"/>
      <c r="X22" s="95"/>
      <c r="Y22" s="26"/>
    </row>
    <row r="23" spans="2:25" ht="33.75" hidden="1" customHeight="1" x14ac:dyDescent="0.2">
      <c r="B23" s="111"/>
      <c r="C23" s="111"/>
      <c r="D23" s="25" t="s">
        <v>107</v>
      </c>
      <c r="G23" s="95"/>
      <c r="I23" s="95"/>
      <c r="M23" s="95"/>
      <c r="R23" s="26"/>
      <c r="S23" s="26"/>
      <c r="T23" s="26"/>
      <c r="U23" s="26"/>
      <c r="V23" s="26"/>
      <c r="W23" s="95"/>
      <c r="X23" s="95"/>
      <c r="Y23" s="26"/>
    </row>
    <row r="24" spans="2:25" ht="28.5" hidden="1" customHeight="1" x14ac:dyDescent="0.2">
      <c r="B24" s="111"/>
      <c r="C24" s="111"/>
      <c r="D24" s="25" t="s">
        <v>108</v>
      </c>
      <c r="G24" s="95"/>
      <c r="I24" s="95"/>
      <c r="M24" s="95"/>
      <c r="R24" s="26"/>
      <c r="S24" s="26"/>
      <c r="T24" s="26"/>
      <c r="U24" s="26"/>
      <c r="V24" s="26"/>
      <c r="W24" s="95"/>
      <c r="X24" s="95"/>
      <c r="Y24" s="26"/>
    </row>
    <row r="25" spans="2:25" ht="96" hidden="1" customHeight="1" x14ac:dyDescent="0.2">
      <c r="B25" s="111"/>
      <c r="C25" s="111"/>
      <c r="G25" s="95"/>
      <c r="I25" s="95"/>
      <c r="M25" s="95"/>
      <c r="R25" s="26"/>
      <c r="S25" s="26"/>
      <c r="T25" s="26"/>
      <c r="U25" s="26"/>
      <c r="V25" s="26"/>
      <c r="W25" s="95"/>
      <c r="X25" s="95"/>
      <c r="Y25" s="26"/>
    </row>
    <row r="26" spans="2:25" ht="94.5" hidden="1" customHeight="1" x14ac:dyDescent="0.2">
      <c r="B26" s="111"/>
      <c r="C26" s="111"/>
      <c r="G26" s="95"/>
      <c r="I26" s="95"/>
      <c r="M26" s="95"/>
      <c r="R26" s="26"/>
      <c r="S26" s="26"/>
      <c r="T26" s="26"/>
      <c r="U26" s="26"/>
      <c r="V26" s="26"/>
      <c r="W26" s="95"/>
      <c r="X26" s="95"/>
      <c r="Y26" s="26"/>
    </row>
    <row r="27" spans="2:25" ht="87.75" hidden="1" customHeight="1" x14ac:dyDescent="0.2">
      <c r="B27" s="111"/>
      <c r="C27" s="111"/>
      <c r="D27" s="95"/>
      <c r="G27" s="95"/>
      <c r="I27" s="95"/>
      <c r="M27" s="95"/>
      <c r="R27" s="26"/>
      <c r="S27" s="26"/>
      <c r="T27" s="26"/>
      <c r="U27" s="26"/>
      <c r="V27" s="26"/>
      <c r="W27" s="95"/>
      <c r="X27" s="95"/>
      <c r="Y27" s="26"/>
    </row>
    <row r="28" spans="2:25" ht="118.5" hidden="1" customHeight="1" x14ac:dyDescent="0.2">
      <c r="B28" s="111"/>
      <c r="C28" s="111"/>
      <c r="D28" s="95"/>
      <c r="G28" s="95"/>
      <c r="I28" s="95"/>
      <c r="M28" s="95"/>
      <c r="R28" s="26"/>
      <c r="S28" s="26"/>
      <c r="T28" s="26"/>
      <c r="U28" s="26"/>
      <c r="V28" s="26"/>
      <c r="W28" s="95"/>
      <c r="X28" s="95"/>
      <c r="Y28" s="26"/>
    </row>
    <row r="29" spans="2:25" ht="89.25" hidden="1" customHeight="1" x14ac:dyDescent="0.2">
      <c r="B29" s="111"/>
      <c r="C29" s="111"/>
      <c r="D29" s="95"/>
      <c r="G29" s="95"/>
      <c r="I29" s="95"/>
      <c r="M29" s="95"/>
      <c r="R29" s="26"/>
      <c r="S29" s="26"/>
      <c r="T29" s="26"/>
      <c r="U29" s="26"/>
      <c r="V29" s="26"/>
      <c r="W29" s="95"/>
      <c r="X29" s="95"/>
      <c r="Y29" s="26"/>
    </row>
    <row r="30" spans="2:25" ht="141" hidden="1" customHeight="1" x14ac:dyDescent="0.2">
      <c r="B30" s="111"/>
      <c r="C30" s="111"/>
      <c r="D30" s="95"/>
      <c r="G30" s="95"/>
      <c r="I30" s="95"/>
      <c r="M30" s="95"/>
      <c r="R30" s="26"/>
      <c r="S30" s="26"/>
      <c r="T30" s="26"/>
      <c r="U30" s="26"/>
      <c r="V30" s="26"/>
      <c r="W30" s="95"/>
      <c r="X30" s="95"/>
      <c r="Y30" s="26"/>
    </row>
    <row r="31" spans="2:25" ht="119.25" hidden="1" customHeight="1" x14ac:dyDescent="0.2">
      <c r="B31" s="111"/>
      <c r="C31" s="111"/>
      <c r="D31" s="95"/>
      <c r="G31" s="95"/>
      <c r="I31" s="95"/>
      <c r="M31" s="95"/>
      <c r="R31" s="26"/>
      <c r="S31" s="26"/>
      <c r="T31" s="26"/>
      <c r="U31" s="26"/>
      <c r="V31" s="26"/>
      <c r="W31" s="95"/>
      <c r="X31" s="95"/>
      <c r="Y31" s="26"/>
    </row>
    <row r="32" spans="2:25" ht="109.5" hidden="1" customHeight="1" x14ac:dyDescent="0.2">
      <c r="B32" s="111"/>
      <c r="C32" s="111"/>
      <c r="D32" s="95"/>
      <c r="G32" s="95"/>
      <c r="I32" s="95"/>
      <c r="M32" s="95"/>
      <c r="R32" s="26"/>
      <c r="S32" s="26"/>
      <c r="T32" s="26"/>
      <c r="U32" s="26"/>
      <c r="V32" s="26"/>
      <c r="W32" s="95"/>
      <c r="X32" s="95"/>
      <c r="Y32" s="26"/>
    </row>
    <row r="33" spans="1:25" ht="72" hidden="1" customHeight="1" x14ac:dyDescent="0.2">
      <c r="B33" s="111"/>
      <c r="C33" s="111"/>
      <c r="D33" s="95"/>
      <c r="G33" s="95"/>
      <c r="I33" s="95"/>
      <c r="M33" s="95"/>
      <c r="R33" s="26"/>
      <c r="S33" s="26"/>
      <c r="T33" s="26"/>
      <c r="U33" s="26"/>
      <c r="V33" s="26"/>
      <c r="W33" s="95"/>
      <c r="X33" s="95"/>
      <c r="Y33" s="50"/>
    </row>
    <row r="34" spans="1:25" ht="72" hidden="1" customHeight="1" x14ac:dyDescent="0.2">
      <c r="B34" s="111"/>
      <c r="C34" s="111"/>
      <c r="D34" s="95"/>
      <c r="G34" s="95"/>
      <c r="I34" s="95"/>
      <c r="M34" s="95"/>
      <c r="R34" s="26"/>
      <c r="S34" s="26"/>
      <c r="T34" s="26"/>
      <c r="U34" s="26"/>
      <c r="V34" s="26"/>
      <c r="W34" s="95"/>
      <c r="X34" s="95"/>
      <c r="Y34" s="50"/>
    </row>
    <row r="35" spans="1:25" ht="72" hidden="1" customHeight="1" x14ac:dyDescent="0.2">
      <c r="B35" s="111"/>
      <c r="C35" s="111"/>
      <c r="D35" s="95"/>
      <c r="G35" s="95"/>
      <c r="I35" s="95"/>
      <c r="M35" s="95"/>
      <c r="R35" s="26"/>
      <c r="S35" s="26"/>
      <c r="T35" s="26"/>
      <c r="U35" s="26"/>
      <c r="V35" s="26"/>
      <c r="W35" s="95"/>
      <c r="X35" s="95"/>
      <c r="Y35" s="50"/>
    </row>
    <row r="36" spans="1:25" ht="84.75" hidden="1" customHeight="1" x14ac:dyDescent="0.2">
      <c r="B36" s="111"/>
      <c r="C36" s="111"/>
      <c r="D36" s="95"/>
      <c r="G36" s="95"/>
      <c r="I36" s="95"/>
      <c r="M36" s="95"/>
      <c r="R36" s="26"/>
      <c r="S36" s="26"/>
      <c r="T36" s="26"/>
      <c r="U36" s="26"/>
      <c r="V36" s="26"/>
      <c r="W36" s="95"/>
      <c r="X36" s="95"/>
      <c r="Y36" s="50"/>
    </row>
    <row r="37" spans="1:25" ht="97.5" hidden="1" customHeight="1" x14ac:dyDescent="0.2">
      <c r="B37" s="111"/>
      <c r="C37" s="111"/>
      <c r="D37" s="95"/>
      <c r="G37" s="95"/>
      <c r="I37" s="95"/>
      <c r="M37" s="95"/>
      <c r="R37" s="26"/>
      <c r="S37" s="26"/>
      <c r="T37" s="26"/>
      <c r="U37" s="26"/>
      <c r="V37" s="26"/>
      <c r="W37" s="95"/>
      <c r="X37" s="95"/>
      <c r="Y37" s="50"/>
    </row>
    <row r="38" spans="1:25" ht="83.25" hidden="1" customHeight="1" x14ac:dyDescent="0.2">
      <c r="B38" s="111"/>
      <c r="C38" s="111"/>
      <c r="D38" s="95"/>
      <c r="G38" s="95"/>
      <c r="I38" s="95"/>
      <c r="M38" s="95"/>
      <c r="R38" s="26"/>
      <c r="S38" s="26"/>
      <c r="T38" s="26"/>
      <c r="U38" s="26"/>
      <c r="V38" s="26"/>
      <c r="W38" s="95"/>
      <c r="X38" s="95"/>
      <c r="Y38" s="50"/>
    </row>
    <row r="39" spans="1:25" ht="61.5" hidden="1" customHeight="1" x14ac:dyDescent="0.2">
      <c r="B39" s="111"/>
      <c r="C39" s="111"/>
      <c r="D39" s="95"/>
      <c r="G39" s="95"/>
      <c r="I39" s="95"/>
      <c r="M39" s="95"/>
      <c r="R39" s="26"/>
      <c r="S39" s="26"/>
      <c r="T39" s="26"/>
      <c r="U39" s="26"/>
      <c r="V39" s="26"/>
      <c r="W39" s="95"/>
      <c r="X39" s="95"/>
      <c r="Y39" s="26"/>
    </row>
    <row r="40" spans="1:25" ht="61.5" hidden="1" customHeight="1" x14ac:dyDescent="0.2">
      <c r="B40" s="111"/>
      <c r="C40" s="111"/>
      <c r="D40" s="95"/>
      <c r="G40" s="95"/>
      <c r="I40" s="95"/>
      <c r="M40" s="95"/>
      <c r="R40" s="26"/>
      <c r="S40" s="26"/>
      <c r="T40" s="26"/>
      <c r="U40" s="26"/>
      <c r="V40" s="26"/>
      <c r="W40" s="95"/>
      <c r="X40" s="95"/>
      <c r="Y40" s="26"/>
    </row>
    <row r="41" spans="1:25" ht="61.5" hidden="1" customHeight="1" x14ac:dyDescent="0.2">
      <c r="B41" s="111"/>
      <c r="C41" s="111"/>
      <c r="D41" s="95"/>
      <c r="G41" s="95"/>
      <c r="I41" s="95"/>
      <c r="M41" s="95"/>
      <c r="R41" s="26"/>
      <c r="S41" s="26"/>
      <c r="T41" s="26"/>
      <c r="U41" s="26"/>
      <c r="V41" s="26"/>
      <c r="W41" s="95"/>
      <c r="X41" s="95"/>
      <c r="Y41" s="26"/>
    </row>
    <row r="42" spans="1:25" s="52" customFormat="1" ht="79.5" hidden="1" customHeight="1" x14ac:dyDescent="0.2">
      <c r="A42" s="51"/>
      <c r="B42" s="111"/>
      <c r="C42" s="111"/>
      <c r="D42" s="95"/>
      <c r="E42" s="50"/>
      <c r="F42" s="50"/>
      <c r="G42" s="112"/>
      <c r="H42" s="50"/>
      <c r="I42" s="112"/>
      <c r="J42" s="50"/>
      <c r="K42" s="50"/>
      <c r="L42" s="50"/>
      <c r="M42" s="95"/>
      <c r="N42" s="27"/>
      <c r="O42" s="27"/>
      <c r="P42" s="27"/>
      <c r="Q42" s="27"/>
      <c r="R42" s="26"/>
      <c r="S42" s="26"/>
      <c r="T42" s="26"/>
      <c r="U42" s="26"/>
      <c r="V42" s="26"/>
      <c r="W42" s="95"/>
      <c r="X42" s="112"/>
      <c r="Y42" s="26"/>
    </row>
    <row r="43" spans="1:25" s="52" customFormat="1" ht="79.5" hidden="1" customHeight="1" x14ac:dyDescent="0.2">
      <c r="A43" s="51"/>
      <c r="B43" s="111"/>
      <c r="C43" s="111"/>
      <c r="D43" s="95"/>
      <c r="E43" s="50"/>
      <c r="F43" s="50"/>
      <c r="G43" s="112"/>
      <c r="H43" s="50"/>
      <c r="I43" s="112"/>
      <c r="J43" s="50"/>
      <c r="K43" s="50"/>
      <c r="L43" s="50"/>
      <c r="M43" s="95"/>
      <c r="N43" s="27"/>
      <c r="O43" s="27"/>
      <c r="P43" s="27"/>
      <c r="Q43" s="27"/>
      <c r="R43" s="26"/>
      <c r="S43" s="26"/>
      <c r="T43" s="26"/>
      <c r="U43" s="26"/>
      <c r="V43" s="26"/>
      <c r="W43" s="95"/>
      <c r="X43" s="112"/>
      <c r="Y43" s="26"/>
    </row>
    <row r="44" spans="1:25" s="52" customFormat="1" ht="79.5" hidden="1" customHeight="1" x14ac:dyDescent="0.2">
      <c r="A44" s="51"/>
      <c r="B44" s="111"/>
      <c r="C44" s="111"/>
      <c r="D44" s="95"/>
      <c r="E44" s="50"/>
      <c r="F44" s="50"/>
      <c r="G44" s="112"/>
      <c r="H44" s="50"/>
      <c r="I44" s="112"/>
      <c r="J44" s="50"/>
      <c r="K44" s="50"/>
      <c r="L44" s="50"/>
      <c r="M44" s="95"/>
      <c r="N44" s="27"/>
      <c r="O44" s="27"/>
      <c r="P44" s="27"/>
      <c r="Q44" s="27"/>
      <c r="R44" s="26"/>
      <c r="S44" s="26"/>
      <c r="T44" s="26"/>
      <c r="U44" s="26"/>
      <c r="V44" s="26"/>
      <c r="W44" s="95"/>
      <c r="X44" s="112"/>
      <c r="Y44" s="26"/>
    </row>
    <row r="45" spans="1:25" s="52" customFormat="1" ht="95.25" hidden="1" customHeight="1" x14ac:dyDescent="0.2">
      <c r="A45" s="51"/>
      <c r="B45" s="111"/>
      <c r="C45" s="111"/>
      <c r="D45" s="95"/>
      <c r="E45" s="50"/>
      <c r="F45" s="50"/>
      <c r="G45" s="95"/>
      <c r="H45" s="27"/>
      <c r="I45" s="95"/>
      <c r="J45" s="27"/>
      <c r="K45" s="27"/>
      <c r="L45" s="27"/>
      <c r="M45" s="95"/>
      <c r="N45" s="27"/>
      <c r="O45" s="27"/>
      <c r="P45" s="27"/>
      <c r="Q45" s="27"/>
      <c r="R45" s="26"/>
      <c r="S45" s="26"/>
      <c r="T45" s="26"/>
      <c r="U45" s="26"/>
      <c r="V45" s="26"/>
      <c r="W45" s="95"/>
      <c r="X45" s="95"/>
      <c r="Y45" s="26"/>
    </row>
    <row r="46" spans="1:25" s="52" customFormat="1" ht="79.5" hidden="1" customHeight="1" x14ac:dyDescent="0.2">
      <c r="A46" s="51"/>
      <c r="B46" s="111"/>
      <c r="C46" s="111"/>
      <c r="D46" s="95"/>
      <c r="E46" s="50"/>
      <c r="F46" s="50"/>
      <c r="G46" s="95"/>
      <c r="H46" s="27"/>
      <c r="I46" s="95"/>
      <c r="J46" s="27"/>
      <c r="K46" s="27"/>
      <c r="L46" s="27"/>
      <c r="M46" s="95"/>
      <c r="N46" s="27"/>
      <c r="O46" s="27"/>
      <c r="P46" s="27"/>
      <c r="Q46" s="27"/>
      <c r="R46" s="26"/>
      <c r="S46" s="26"/>
      <c r="T46" s="26"/>
      <c r="U46" s="26"/>
      <c r="V46" s="26"/>
      <c r="W46" s="95"/>
      <c r="X46" s="95"/>
      <c r="Y46" s="26"/>
    </row>
    <row r="47" spans="1:25" s="52" customFormat="1" ht="126" hidden="1" customHeight="1" x14ac:dyDescent="0.2">
      <c r="A47" s="51"/>
      <c r="B47" s="111"/>
      <c r="C47" s="111"/>
      <c r="D47" s="95"/>
      <c r="E47" s="50"/>
      <c r="F47" s="50"/>
      <c r="G47" s="95"/>
      <c r="H47" s="27"/>
      <c r="I47" s="95"/>
      <c r="J47" s="27"/>
      <c r="K47" s="27"/>
      <c r="L47" s="27"/>
      <c r="M47" s="95"/>
      <c r="N47" s="27"/>
      <c r="O47" s="27"/>
      <c r="P47" s="27"/>
      <c r="Q47" s="27"/>
      <c r="R47" s="26"/>
      <c r="S47" s="26"/>
      <c r="T47" s="26"/>
      <c r="U47" s="26"/>
      <c r="V47" s="26"/>
      <c r="W47" s="95"/>
      <c r="X47" s="95"/>
      <c r="Y47" s="26"/>
    </row>
    <row r="48" spans="1:25" s="52" customFormat="1" ht="102" hidden="1" customHeight="1" x14ac:dyDescent="0.2">
      <c r="A48" s="51"/>
      <c r="B48" s="111"/>
      <c r="C48" s="111"/>
      <c r="D48" s="95"/>
      <c r="E48" s="50"/>
      <c r="F48" s="50"/>
      <c r="G48" s="95"/>
      <c r="H48" s="27"/>
      <c r="I48" s="95"/>
      <c r="J48" s="27"/>
      <c r="K48" s="27"/>
      <c r="L48" s="27"/>
      <c r="M48" s="95"/>
      <c r="N48" s="27"/>
      <c r="O48" s="27"/>
      <c r="P48" s="27"/>
      <c r="Q48" s="27"/>
      <c r="R48" s="26"/>
      <c r="S48" s="26"/>
      <c r="T48" s="26"/>
      <c r="U48" s="26"/>
      <c r="V48" s="26"/>
      <c r="W48" s="95"/>
      <c r="X48" s="95"/>
      <c r="Y48" s="26"/>
    </row>
    <row r="49" spans="1:25" s="52" customFormat="1" ht="79.5" hidden="1" customHeight="1" x14ac:dyDescent="0.2">
      <c r="A49" s="51"/>
      <c r="B49" s="111"/>
      <c r="C49" s="111"/>
      <c r="D49" s="95"/>
      <c r="E49" s="50"/>
      <c r="F49" s="50"/>
      <c r="G49" s="95"/>
      <c r="H49" s="27"/>
      <c r="I49" s="95"/>
      <c r="J49" s="27"/>
      <c r="K49" s="27"/>
      <c r="L49" s="27"/>
      <c r="M49" s="95"/>
      <c r="N49" s="27"/>
      <c r="O49" s="27"/>
      <c r="P49" s="27"/>
      <c r="Q49" s="27"/>
      <c r="R49" s="26"/>
      <c r="S49" s="26"/>
      <c r="T49" s="26"/>
      <c r="U49" s="26"/>
      <c r="V49" s="26"/>
      <c r="W49" s="95"/>
      <c r="X49" s="95"/>
      <c r="Y49" s="26"/>
    </row>
    <row r="50" spans="1:25" s="52" customFormat="1" ht="11.25" hidden="1" customHeight="1" x14ac:dyDescent="0.2">
      <c r="A50" s="51"/>
      <c r="B50" s="111"/>
      <c r="C50" s="111"/>
      <c r="D50" s="95"/>
      <c r="E50" s="50"/>
      <c r="F50" s="50"/>
      <c r="G50" s="95"/>
      <c r="H50" s="27"/>
      <c r="I50" s="95"/>
      <c r="J50" s="27"/>
      <c r="K50" s="27"/>
      <c r="L50" s="27"/>
      <c r="M50" s="95"/>
      <c r="N50" s="27"/>
      <c r="O50" s="27"/>
      <c r="P50" s="27"/>
      <c r="Q50" s="27"/>
      <c r="R50" s="26"/>
      <c r="S50" s="26"/>
      <c r="T50" s="26"/>
      <c r="U50" s="26"/>
      <c r="V50" s="26"/>
      <c r="W50" s="95"/>
      <c r="X50" s="95"/>
      <c r="Y50" s="26"/>
    </row>
    <row r="51" spans="1:25" s="52" customFormat="1" ht="11.25" hidden="1" customHeight="1" x14ac:dyDescent="0.2">
      <c r="A51" s="51"/>
      <c r="B51" s="111"/>
      <c r="C51" s="111"/>
      <c r="D51" s="95"/>
      <c r="E51" s="50"/>
      <c r="F51" s="50"/>
      <c r="G51" s="95"/>
      <c r="H51" s="27"/>
      <c r="I51" s="95"/>
      <c r="J51" s="27"/>
      <c r="K51" s="27"/>
      <c r="L51" s="27"/>
      <c r="M51" s="95"/>
      <c r="N51" s="27"/>
      <c r="O51" s="27"/>
      <c r="P51" s="27"/>
      <c r="Q51" s="27"/>
      <c r="R51" s="26"/>
      <c r="S51" s="26"/>
      <c r="T51" s="26"/>
      <c r="U51" s="26"/>
      <c r="V51" s="26"/>
      <c r="W51" s="95"/>
      <c r="X51" s="95"/>
      <c r="Y51" s="26"/>
    </row>
    <row r="52" spans="1:25" s="52" customFormat="1" ht="11.25" hidden="1" customHeight="1" x14ac:dyDescent="0.2">
      <c r="A52" s="51"/>
      <c r="B52" s="111"/>
      <c r="C52" s="111"/>
      <c r="D52" s="95"/>
      <c r="E52" s="50"/>
      <c r="F52" s="50"/>
      <c r="G52" s="95"/>
      <c r="H52" s="27"/>
      <c r="I52" s="95"/>
      <c r="J52" s="27"/>
      <c r="K52" s="27"/>
      <c r="L52" s="27"/>
      <c r="M52" s="95"/>
      <c r="N52" s="27"/>
      <c r="O52" s="27"/>
      <c r="P52" s="27"/>
      <c r="Q52" s="27"/>
      <c r="R52" s="26"/>
      <c r="S52" s="26"/>
      <c r="T52" s="26"/>
      <c r="U52" s="26"/>
      <c r="V52" s="26"/>
      <c r="W52" s="95"/>
      <c r="X52" s="95"/>
      <c r="Y52" s="26"/>
    </row>
    <row r="53" spans="1:25" s="52" customFormat="1" ht="11.25" hidden="1" customHeight="1" x14ac:dyDescent="0.2">
      <c r="A53" s="51"/>
      <c r="B53" s="111"/>
      <c r="C53" s="111"/>
      <c r="D53" s="95"/>
      <c r="E53" s="50"/>
      <c r="F53" s="50"/>
      <c r="G53" s="95"/>
      <c r="H53" s="27"/>
      <c r="I53" s="95"/>
      <c r="J53" s="27"/>
      <c r="K53" s="27"/>
      <c r="L53" s="27"/>
      <c r="M53" s="95"/>
      <c r="N53" s="27"/>
      <c r="O53" s="27"/>
      <c r="P53" s="27"/>
      <c r="Q53" s="27"/>
      <c r="R53" s="26"/>
      <c r="S53" s="26"/>
      <c r="T53" s="26"/>
      <c r="U53" s="26"/>
      <c r="V53" s="26"/>
      <c r="W53" s="95"/>
      <c r="X53" s="95"/>
      <c r="Y53" s="26"/>
    </row>
    <row r="54" spans="1:25" s="52" customFormat="1" ht="11.25" hidden="1" customHeight="1" x14ac:dyDescent="0.2">
      <c r="A54" s="51"/>
      <c r="B54" s="111"/>
      <c r="C54" s="111"/>
      <c r="D54" s="95"/>
      <c r="E54" s="50"/>
      <c r="F54" s="50"/>
      <c r="G54" s="95"/>
      <c r="H54" s="27"/>
      <c r="I54" s="95"/>
      <c r="J54" s="27"/>
      <c r="K54" s="27"/>
      <c r="L54" s="27"/>
      <c r="M54" s="95"/>
      <c r="N54" s="27"/>
      <c r="O54" s="27"/>
      <c r="P54" s="27"/>
      <c r="Q54" s="27"/>
      <c r="R54" s="26"/>
      <c r="S54" s="26"/>
      <c r="T54" s="26"/>
      <c r="U54" s="26"/>
      <c r="V54" s="26"/>
      <c r="W54" s="95"/>
      <c r="X54" s="95"/>
      <c r="Y54" s="26"/>
    </row>
    <row r="55" spans="1:25" s="52" customFormat="1" ht="11.25" hidden="1" customHeight="1" x14ac:dyDescent="0.2">
      <c r="A55" s="51"/>
      <c r="B55" s="111"/>
      <c r="C55" s="111"/>
      <c r="D55" s="95"/>
      <c r="E55" s="50"/>
      <c r="F55" s="50"/>
      <c r="G55" s="95"/>
      <c r="H55" s="27"/>
      <c r="I55" s="95"/>
      <c r="J55" s="27"/>
      <c r="K55" s="27"/>
      <c r="L55" s="27"/>
      <c r="M55" s="95"/>
      <c r="N55" s="27"/>
      <c r="O55" s="27"/>
      <c r="P55" s="27"/>
      <c r="Q55" s="27"/>
      <c r="R55" s="26"/>
      <c r="S55" s="26"/>
      <c r="T55" s="26"/>
      <c r="U55" s="26"/>
      <c r="V55" s="26"/>
      <c r="W55" s="95"/>
      <c r="X55" s="95"/>
      <c r="Y55" s="26"/>
    </row>
    <row r="56" spans="1:25" s="52" customFormat="1" ht="79.5" hidden="1" customHeight="1" x14ac:dyDescent="0.2">
      <c r="A56" s="51"/>
      <c r="B56" s="111"/>
      <c r="C56" s="111"/>
      <c r="D56" s="95"/>
      <c r="E56" s="50"/>
      <c r="F56" s="50"/>
      <c r="G56" s="95"/>
      <c r="H56" s="27"/>
      <c r="I56" s="95"/>
      <c r="J56" s="27"/>
      <c r="K56" s="27"/>
      <c r="L56" s="27"/>
      <c r="M56" s="95"/>
      <c r="N56" s="27"/>
      <c r="O56" s="27"/>
      <c r="P56" s="27"/>
      <c r="Q56" s="27"/>
      <c r="R56" s="26"/>
      <c r="S56" s="26"/>
      <c r="T56" s="26"/>
      <c r="U56" s="26"/>
      <c r="V56" s="26"/>
      <c r="W56" s="95"/>
      <c r="X56" s="95"/>
      <c r="Y56" s="26"/>
    </row>
    <row r="57" spans="1:25" s="52" customFormat="1" ht="79.5" hidden="1" customHeight="1" x14ac:dyDescent="0.2">
      <c r="A57" s="51"/>
      <c r="B57" s="111"/>
      <c r="C57" s="111"/>
      <c r="D57" s="95"/>
      <c r="E57" s="50"/>
      <c r="F57" s="50"/>
      <c r="G57" s="95"/>
      <c r="H57" s="27"/>
      <c r="I57" s="95"/>
      <c r="J57" s="27"/>
      <c r="K57" s="27"/>
      <c r="L57" s="27"/>
      <c r="M57" s="95"/>
      <c r="N57" s="27"/>
      <c r="O57" s="27"/>
      <c r="P57" s="27"/>
      <c r="Q57" s="27"/>
      <c r="R57" s="26"/>
      <c r="S57" s="26"/>
      <c r="T57" s="26"/>
      <c r="U57" s="26"/>
      <c r="V57" s="26"/>
      <c r="W57" s="95"/>
      <c r="X57" s="95"/>
      <c r="Y57" s="26"/>
    </row>
    <row r="58" spans="1:25" s="52" customFormat="1" ht="79.5" hidden="1" customHeight="1" x14ac:dyDescent="0.2">
      <c r="A58" s="51"/>
      <c r="B58" s="111"/>
      <c r="C58" s="111"/>
      <c r="D58" s="95"/>
      <c r="E58" s="50"/>
      <c r="F58" s="50"/>
      <c r="G58" s="95"/>
      <c r="H58" s="27"/>
      <c r="I58" s="95"/>
      <c r="J58" s="27"/>
      <c r="K58" s="27"/>
      <c r="L58" s="27"/>
      <c r="M58" s="95"/>
      <c r="N58" s="27"/>
      <c r="O58" s="27"/>
      <c r="P58" s="27"/>
      <c r="Q58" s="27"/>
      <c r="R58" s="26"/>
      <c r="S58" s="26"/>
      <c r="T58" s="26"/>
      <c r="U58" s="26"/>
      <c r="V58" s="26"/>
      <c r="W58" s="95"/>
      <c r="X58" s="95"/>
      <c r="Y58" s="26"/>
    </row>
    <row r="59" spans="1:25" s="52" customFormat="1" ht="79.5" hidden="1" customHeight="1" x14ac:dyDescent="0.2">
      <c r="A59" s="51"/>
      <c r="B59" s="111"/>
      <c r="C59" s="111"/>
      <c r="D59" s="112"/>
      <c r="E59" s="50"/>
      <c r="F59" s="50"/>
      <c r="G59" s="95"/>
      <c r="H59" s="27"/>
      <c r="I59" s="95"/>
      <c r="J59" s="27"/>
      <c r="K59" s="27"/>
      <c r="L59" s="27"/>
      <c r="M59" s="95"/>
      <c r="N59" s="27"/>
      <c r="O59" s="27"/>
      <c r="P59" s="27"/>
      <c r="Q59" s="27"/>
      <c r="R59" s="25"/>
      <c r="S59" s="25"/>
      <c r="T59" s="25"/>
      <c r="U59" s="25"/>
      <c r="V59" s="25"/>
      <c r="W59" s="95"/>
      <c r="X59" s="112"/>
      <c r="Y59" s="53"/>
    </row>
    <row r="60" spans="1:25" s="52" customFormat="1" ht="79.5" hidden="1" customHeight="1" x14ac:dyDescent="0.2">
      <c r="A60" s="51"/>
      <c r="B60" s="111"/>
      <c r="C60" s="111"/>
      <c r="D60" s="112"/>
      <c r="E60" s="50"/>
      <c r="F60" s="50"/>
      <c r="G60" s="95"/>
      <c r="H60" s="27"/>
      <c r="I60" s="95"/>
      <c r="J60" s="27"/>
      <c r="K60" s="27"/>
      <c r="L60" s="27"/>
      <c r="M60" s="95"/>
      <c r="N60" s="27"/>
      <c r="O60" s="27"/>
      <c r="P60" s="27"/>
      <c r="Q60" s="27"/>
      <c r="R60" s="25"/>
      <c r="S60" s="25"/>
      <c r="T60" s="25"/>
      <c r="U60" s="25"/>
      <c r="V60" s="25"/>
      <c r="W60" s="95"/>
      <c r="X60" s="112"/>
      <c r="Y60" s="53"/>
    </row>
    <row r="61" spans="1:25" s="52" customFormat="1" ht="79.5" hidden="1" customHeight="1" x14ac:dyDescent="0.2">
      <c r="A61" s="51"/>
      <c r="B61" s="111"/>
      <c r="C61" s="111"/>
      <c r="D61" s="112"/>
      <c r="E61" s="50"/>
      <c r="F61" s="50"/>
      <c r="G61" s="95"/>
      <c r="H61" s="27"/>
      <c r="I61" s="95"/>
      <c r="J61" s="27"/>
      <c r="K61" s="27"/>
      <c r="L61" s="27"/>
      <c r="M61" s="95"/>
      <c r="N61" s="27"/>
      <c r="O61" s="27"/>
      <c r="P61" s="27"/>
      <c r="Q61" s="27"/>
      <c r="R61" s="25"/>
      <c r="S61" s="25"/>
      <c r="T61" s="25"/>
      <c r="U61" s="25"/>
      <c r="V61" s="25"/>
      <c r="W61" s="95"/>
      <c r="X61" s="112"/>
      <c r="Y61" s="53"/>
    </row>
    <row r="62" spans="1:25" ht="117.75" hidden="1" customHeight="1" x14ac:dyDescent="0.2">
      <c r="B62" s="111"/>
      <c r="C62" s="111"/>
      <c r="D62" s="95"/>
      <c r="G62" s="95"/>
      <c r="I62" s="95"/>
      <c r="M62" s="95"/>
      <c r="R62" s="26"/>
      <c r="S62" s="26"/>
      <c r="T62" s="26"/>
      <c r="U62" s="26"/>
      <c r="V62" s="26"/>
      <c r="W62" s="95"/>
      <c r="X62" s="95"/>
      <c r="Y62" s="26"/>
    </row>
    <row r="63" spans="1:25" ht="87.75" hidden="1" customHeight="1" x14ac:dyDescent="0.2">
      <c r="B63" s="111"/>
      <c r="C63" s="111"/>
      <c r="D63" s="95"/>
      <c r="G63" s="95"/>
      <c r="I63" s="95"/>
      <c r="M63" s="95"/>
      <c r="R63" s="26"/>
      <c r="S63" s="26"/>
      <c r="T63" s="26"/>
      <c r="U63" s="26"/>
      <c r="V63" s="26"/>
      <c r="W63" s="95"/>
      <c r="X63" s="95"/>
      <c r="Y63" s="26"/>
    </row>
    <row r="64" spans="1:25" ht="73.5" hidden="1" customHeight="1" x14ac:dyDescent="0.2">
      <c r="B64" s="111"/>
      <c r="C64" s="111"/>
      <c r="D64" s="95"/>
      <c r="G64" s="95"/>
      <c r="I64" s="95"/>
      <c r="M64" s="95"/>
      <c r="R64" s="26"/>
      <c r="S64" s="26"/>
      <c r="T64" s="26"/>
      <c r="U64" s="26"/>
      <c r="V64" s="26"/>
      <c r="W64" s="95"/>
      <c r="X64" s="95"/>
      <c r="Y64" s="26"/>
    </row>
    <row r="65" spans="2:25" ht="91.5" hidden="1" customHeight="1" x14ac:dyDescent="0.2">
      <c r="B65" s="111"/>
      <c r="C65" s="111"/>
      <c r="D65" s="95"/>
      <c r="G65" s="95"/>
      <c r="I65" s="95"/>
      <c r="M65" s="95"/>
      <c r="R65" s="26"/>
      <c r="S65" s="26"/>
      <c r="T65" s="26"/>
      <c r="U65" s="26"/>
      <c r="V65" s="26"/>
      <c r="W65" s="95"/>
      <c r="X65" s="95"/>
      <c r="Y65" s="26"/>
    </row>
    <row r="66" spans="2:25" ht="81" hidden="1" customHeight="1" x14ac:dyDescent="0.2">
      <c r="B66" s="111"/>
      <c r="C66" s="111"/>
      <c r="D66" s="95"/>
      <c r="G66" s="95"/>
      <c r="I66" s="95"/>
      <c r="M66" s="95"/>
      <c r="R66" s="26"/>
      <c r="S66" s="26"/>
      <c r="T66" s="26"/>
      <c r="U66" s="26"/>
      <c r="V66" s="26"/>
      <c r="W66" s="95"/>
      <c r="X66" s="95"/>
      <c r="Y66" s="26"/>
    </row>
    <row r="67" spans="2:25" ht="54" hidden="1" customHeight="1" x14ac:dyDescent="0.2">
      <c r="B67" s="111"/>
      <c r="C67" s="111"/>
      <c r="D67" s="95"/>
      <c r="G67" s="95"/>
      <c r="I67" s="95"/>
      <c r="M67" s="95"/>
      <c r="R67" s="26"/>
      <c r="S67" s="26"/>
      <c r="T67" s="26"/>
      <c r="U67" s="26"/>
      <c r="V67" s="26"/>
      <c r="W67" s="95"/>
      <c r="X67" s="95"/>
      <c r="Y67" s="26"/>
    </row>
    <row r="68" spans="2:25" ht="73.5" hidden="1" customHeight="1" x14ac:dyDescent="0.2">
      <c r="B68" s="111"/>
      <c r="C68" s="111"/>
      <c r="D68" s="95"/>
      <c r="G68" s="95"/>
      <c r="I68" s="95"/>
      <c r="M68" s="95"/>
      <c r="R68" s="26"/>
      <c r="S68" s="26"/>
      <c r="T68" s="26"/>
      <c r="U68" s="26"/>
      <c r="V68" s="26"/>
      <c r="W68" s="95"/>
      <c r="X68" s="95"/>
      <c r="Y68" s="26"/>
    </row>
    <row r="69" spans="2:25" ht="48" hidden="1" customHeight="1" x14ac:dyDescent="0.2">
      <c r="B69" s="111"/>
      <c r="C69" s="111"/>
      <c r="D69" s="95"/>
      <c r="G69" s="95"/>
      <c r="I69" s="95"/>
      <c r="M69" s="95"/>
      <c r="R69" s="26"/>
      <c r="S69" s="26"/>
      <c r="T69" s="26"/>
      <c r="U69" s="26"/>
      <c r="V69" s="26"/>
      <c r="W69" s="95"/>
      <c r="X69" s="95"/>
      <c r="Y69" s="26"/>
    </row>
    <row r="70" spans="2:25" ht="63.75" hidden="1" customHeight="1" x14ac:dyDescent="0.2">
      <c r="B70" s="111"/>
      <c r="C70" s="111"/>
      <c r="D70" s="95"/>
      <c r="G70" s="95"/>
      <c r="I70" s="95"/>
      <c r="M70" s="95"/>
      <c r="R70" s="26"/>
      <c r="S70" s="26"/>
      <c r="T70" s="26"/>
      <c r="U70" s="26"/>
      <c r="V70" s="26"/>
      <c r="W70" s="95"/>
      <c r="X70" s="95"/>
      <c r="Y70" s="26"/>
    </row>
    <row r="71" spans="2:25" ht="65.25" hidden="1" customHeight="1" x14ac:dyDescent="0.2">
      <c r="B71" s="111"/>
      <c r="C71" s="111"/>
      <c r="D71" s="95"/>
      <c r="G71" s="95"/>
      <c r="I71" s="95"/>
      <c r="M71" s="95"/>
      <c r="R71" s="26"/>
      <c r="S71" s="26"/>
      <c r="T71" s="26"/>
      <c r="U71" s="26"/>
      <c r="V71" s="26"/>
      <c r="W71" s="95"/>
      <c r="X71" s="95"/>
      <c r="Y71" s="26"/>
    </row>
    <row r="72" spans="2:25" ht="49.5" hidden="1" customHeight="1" x14ac:dyDescent="0.2">
      <c r="B72" s="111"/>
      <c r="C72" s="111"/>
      <c r="D72" s="95"/>
      <c r="G72" s="95"/>
      <c r="I72" s="95"/>
      <c r="M72" s="95"/>
      <c r="R72" s="26"/>
      <c r="S72" s="26"/>
      <c r="T72" s="26"/>
      <c r="U72" s="26"/>
      <c r="V72" s="26"/>
      <c r="W72" s="95"/>
      <c r="X72" s="95"/>
      <c r="Y72" s="26"/>
    </row>
    <row r="73" spans="2:25" ht="47.25" hidden="1" customHeight="1" x14ac:dyDescent="0.2">
      <c r="B73" s="111"/>
      <c r="C73" s="111"/>
      <c r="D73" s="95"/>
      <c r="G73" s="95"/>
      <c r="I73" s="95"/>
      <c r="M73" s="95"/>
      <c r="R73" s="26"/>
      <c r="S73" s="26"/>
      <c r="T73" s="26"/>
      <c r="U73" s="26"/>
      <c r="V73" s="26"/>
      <c r="W73" s="95"/>
      <c r="X73" s="95"/>
      <c r="Y73" s="26"/>
    </row>
    <row r="74" spans="2:25" ht="54" hidden="1" customHeight="1" x14ac:dyDescent="0.2">
      <c r="B74" s="111"/>
      <c r="C74" s="111"/>
      <c r="D74" s="95"/>
      <c r="G74" s="95"/>
      <c r="I74" s="95"/>
      <c r="M74" s="95"/>
      <c r="R74" s="26"/>
      <c r="S74" s="26"/>
      <c r="T74" s="26"/>
      <c r="U74" s="26"/>
      <c r="V74" s="26"/>
      <c r="W74" s="95"/>
      <c r="X74" s="95"/>
      <c r="Y74" s="26"/>
    </row>
    <row r="75" spans="2:25" hidden="1" x14ac:dyDescent="0.2">
      <c r="M75" s="27"/>
    </row>
    <row r="76" spans="2:25" hidden="1" x14ac:dyDescent="0.2">
      <c r="M76" s="27"/>
    </row>
    <row r="77" spans="2:25" hidden="1" x14ac:dyDescent="0.2">
      <c r="M77" s="27"/>
    </row>
    <row r="78" spans="2:25" hidden="1" x14ac:dyDescent="0.2">
      <c r="M78" s="27"/>
    </row>
    <row r="79" spans="2:25" hidden="1" x14ac:dyDescent="0.2">
      <c r="M79" s="27"/>
    </row>
    <row r="80" spans="2:25" hidden="1" x14ac:dyDescent="0.2">
      <c r="M80" s="27"/>
    </row>
    <row r="81" spans="13:13" hidden="1" x14ac:dyDescent="0.2">
      <c r="M81" s="27"/>
    </row>
    <row r="82" spans="13:13" hidden="1" x14ac:dyDescent="0.2">
      <c r="M82" s="27"/>
    </row>
    <row r="83" spans="13:13" hidden="1" x14ac:dyDescent="0.2">
      <c r="M83" s="27"/>
    </row>
    <row r="84" spans="13:13" hidden="1" x14ac:dyDescent="0.2">
      <c r="M84" s="27"/>
    </row>
    <row r="85" spans="13:13" hidden="1" x14ac:dyDescent="0.2">
      <c r="M85" s="27"/>
    </row>
    <row r="86" spans="13:13" hidden="1" x14ac:dyDescent="0.2">
      <c r="M86" s="27"/>
    </row>
    <row r="87" spans="13:13" hidden="1" x14ac:dyDescent="0.2">
      <c r="M87" s="27"/>
    </row>
    <row r="88" spans="13:13" hidden="1" x14ac:dyDescent="0.2">
      <c r="M88" s="27"/>
    </row>
    <row r="89" spans="13:13" hidden="1" x14ac:dyDescent="0.2">
      <c r="M89" s="27"/>
    </row>
    <row r="90" spans="13:13" hidden="1" x14ac:dyDescent="0.2">
      <c r="M90" s="27"/>
    </row>
    <row r="91" spans="13:13" hidden="1" x14ac:dyDescent="0.2">
      <c r="M91" s="27"/>
    </row>
    <row r="92" spans="13:13" hidden="1" x14ac:dyDescent="0.2">
      <c r="M92" s="27"/>
    </row>
    <row r="93" spans="13:13" hidden="1" x14ac:dyDescent="0.2">
      <c r="M93" s="27"/>
    </row>
    <row r="94" spans="13:13" hidden="1" x14ac:dyDescent="0.2">
      <c r="M94" s="27"/>
    </row>
    <row r="95" spans="13:13" hidden="1" x14ac:dyDescent="0.2">
      <c r="M95" s="27"/>
    </row>
    <row r="96" spans="13:13" hidden="1" x14ac:dyDescent="0.2">
      <c r="M96" s="27"/>
    </row>
    <row r="97" spans="13:13" hidden="1" x14ac:dyDescent="0.2">
      <c r="M97" s="27"/>
    </row>
    <row r="98" spans="13:13" hidden="1" x14ac:dyDescent="0.2">
      <c r="M98" s="27"/>
    </row>
    <row r="99" spans="13:13" hidden="1" x14ac:dyDescent="0.2">
      <c r="M99" s="27"/>
    </row>
    <row r="100" spans="13:13" hidden="1" x14ac:dyDescent="0.2">
      <c r="M100" s="27"/>
    </row>
    <row r="101" spans="13:13" hidden="1" x14ac:dyDescent="0.2">
      <c r="M101" s="27"/>
    </row>
    <row r="102" spans="13:13" hidden="1" x14ac:dyDescent="0.2">
      <c r="M102" s="27"/>
    </row>
    <row r="103" spans="13:13" hidden="1" x14ac:dyDescent="0.2">
      <c r="M103" s="27"/>
    </row>
    <row r="104" spans="13:13" hidden="1" x14ac:dyDescent="0.2">
      <c r="M104" s="27"/>
    </row>
    <row r="105" spans="13:13" hidden="1" x14ac:dyDescent="0.2">
      <c r="M105" s="27"/>
    </row>
    <row r="106" spans="13:13" hidden="1" x14ac:dyDescent="0.2">
      <c r="M106" s="27"/>
    </row>
    <row r="107" spans="13:13" hidden="1" x14ac:dyDescent="0.2">
      <c r="M107" s="27"/>
    </row>
    <row r="108" spans="13:13" hidden="1" x14ac:dyDescent="0.2">
      <c r="M108" s="27"/>
    </row>
    <row r="109" spans="13:13" hidden="1" x14ac:dyDescent="0.2">
      <c r="M109" s="27"/>
    </row>
    <row r="110" spans="13:13" hidden="1" x14ac:dyDescent="0.2">
      <c r="M110" s="27"/>
    </row>
    <row r="111" spans="13:13" hidden="1" x14ac:dyDescent="0.2">
      <c r="M111" s="27"/>
    </row>
    <row r="112" spans="13:13" hidden="1" x14ac:dyDescent="0.2">
      <c r="M112" s="27"/>
    </row>
    <row r="113" spans="13:13" hidden="1" x14ac:dyDescent="0.2">
      <c r="M113" s="27"/>
    </row>
    <row r="114" spans="13:13" hidden="1" x14ac:dyDescent="0.2">
      <c r="M114" s="27"/>
    </row>
    <row r="115" spans="13:13" hidden="1" x14ac:dyDescent="0.2">
      <c r="M115" s="27"/>
    </row>
    <row r="116" spans="13:13" hidden="1" x14ac:dyDescent="0.2">
      <c r="M116" s="27"/>
    </row>
    <row r="117" spans="13:13" hidden="1" x14ac:dyDescent="0.2">
      <c r="M117" s="27"/>
    </row>
    <row r="118" spans="13:13" hidden="1" x14ac:dyDescent="0.2">
      <c r="M118" s="27"/>
    </row>
    <row r="119" spans="13:13" hidden="1" x14ac:dyDescent="0.2">
      <c r="M119" s="27"/>
    </row>
    <row r="120" spans="13:13" hidden="1" x14ac:dyDescent="0.2">
      <c r="M120" s="27"/>
    </row>
    <row r="121" spans="13:13" hidden="1" x14ac:dyDescent="0.2">
      <c r="M121" s="27"/>
    </row>
    <row r="122" spans="13:13" hidden="1" x14ac:dyDescent="0.2">
      <c r="M122" s="27"/>
    </row>
    <row r="123" spans="13:13" hidden="1" x14ac:dyDescent="0.2">
      <c r="M123" s="27"/>
    </row>
    <row r="124" spans="13:13" hidden="1" x14ac:dyDescent="0.2">
      <c r="M124" s="27"/>
    </row>
    <row r="125" spans="13:13" hidden="1" x14ac:dyDescent="0.2">
      <c r="M125" s="27"/>
    </row>
    <row r="126" spans="13:13" hidden="1" x14ac:dyDescent="0.2">
      <c r="M126" s="27"/>
    </row>
    <row r="127" spans="13:13" hidden="1" x14ac:dyDescent="0.2">
      <c r="M127" s="27"/>
    </row>
    <row r="128" spans="13:13" hidden="1" x14ac:dyDescent="0.2">
      <c r="M128" s="27"/>
    </row>
    <row r="129" spans="6:25" hidden="1" x14ac:dyDescent="0.2">
      <c r="M129" s="27"/>
    </row>
    <row r="130" spans="6:25" hidden="1" x14ac:dyDescent="0.2">
      <c r="M130" s="27"/>
    </row>
    <row r="131" spans="6:25" hidden="1" x14ac:dyDescent="0.2">
      <c r="M131" s="27"/>
    </row>
    <row r="132" spans="6:25" hidden="1" x14ac:dyDescent="0.2">
      <c r="M132" s="27"/>
    </row>
    <row r="133" spans="6:25" hidden="1" x14ac:dyDescent="0.2">
      <c r="M133" s="27"/>
    </row>
    <row r="134" spans="6:25" hidden="1" x14ac:dyDescent="0.2">
      <c r="M134" s="27"/>
    </row>
    <row r="135" spans="6:25" hidden="1" x14ac:dyDescent="0.2">
      <c r="M135" s="27"/>
    </row>
    <row r="136" spans="6:25" hidden="1" x14ac:dyDescent="0.2">
      <c r="M136" s="27"/>
    </row>
    <row r="137" spans="6:25" hidden="1" x14ac:dyDescent="0.2">
      <c r="M137" s="27"/>
    </row>
    <row r="138" spans="6:25" hidden="1" x14ac:dyDescent="0.2">
      <c r="M138" s="27"/>
    </row>
    <row r="139" spans="6:25" ht="14.25" hidden="1" customHeight="1" x14ac:dyDescent="0.2">
      <c r="F139" s="50" t="s">
        <v>23</v>
      </c>
      <c r="I139" s="27" t="s">
        <v>24</v>
      </c>
      <c r="M139" s="55"/>
    </row>
    <row r="140" spans="6:25" ht="15" hidden="1" customHeight="1" x14ac:dyDescent="0.2">
      <c r="F140" s="50" t="s">
        <v>22</v>
      </c>
      <c r="I140" s="27" t="s">
        <v>25</v>
      </c>
      <c r="M140" s="55"/>
    </row>
    <row r="141" spans="6:25" ht="15" hidden="1" customHeight="1" x14ac:dyDescent="0.2">
      <c r="F141" s="50" t="s">
        <v>21</v>
      </c>
      <c r="I141" s="27" t="s">
        <v>33</v>
      </c>
      <c r="M141" s="55"/>
    </row>
    <row r="142" spans="6:25" ht="15" hidden="1" customHeight="1" x14ac:dyDescent="0.2">
      <c r="M142" s="55"/>
    </row>
    <row r="143" spans="6:25" ht="15" hidden="1" customHeight="1" x14ac:dyDescent="0.2">
      <c r="M143" s="55"/>
    </row>
    <row r="144" spans="6:25" ht="15.75" hidden="1" customHeight="1" x14ac:dyDescent="0.2">
      <c r="Y144" s="25" t="s">
        <v>44</v>
      </c>
    </row>
    <row r="145" spans="15:25" ht="15" hidden="1" customHeight="1" x14ac:dyDescent="0.2">
      <c r="Y145" s="25" t="s">
        <v>45</v>
      </c>
    </row>
    <row r="146" spans="15:25" ht="15" hidden="1" customHeight="1" x14ac:dyDescent="0.2">
      <c r="Y146" s="25" t="s">
        <v>46</v>
      </c>
    </row>
    <row r="147" spans="15:25" ht="15" hidden="1" customHeight="1" x14ac:dyDescent="0.2">
      <c r="Y147" s="25" t="s">
        <v>48</v>
      </c>
    </row>
    <row r="148" spans="15:25" ht="15" hidden="1" customHeight="1" x14ac:dyDescent="0.2">
      <c r="Y148" s="25" t="s">
        <v>47</v>
      </c>
    </row>
    <row r="149" spans="15:25" ht="15" hidden="1" customHeight="1" x14ac:dyDescent="0.2">
      <c r="O149" s="27" t="s">
        <v>14</v>
      </c>
      <c r="P149" s="27" t="s">
        <v>14</v>
      </c>
    </row>
    <row r="150" spans="15:25" ht="15" hidden="1" customHeight="1" x14ac:dyDescent="0.2">
      <c r="O150" s="27" t="s">
        <v>15</v>
      </c>
      <c r="P150" s="27" t="s">
        <v>15</v>
      </c>
    </row>
    <row r="151" spans="15:25" x14ac:dyDescent="0.2"/>
    <row r="152" spans="15:25" x14ac:dyDescent="0.2"/>
    <row r="153" spans="15:25" x14ac:dyDescent="0.2"/>
    <row r="154" spans="15:25" x14ac:dyDescent="0.2"/>
    <row r="155" spans="15:25" x14ac:dyDescent="0.2"/>
    <row r="156" spans="15:25" x14ac:dyDescent="0.2"/>
    <row r="157" spans="15:25" x14ac:dyDescent="0.2"/>
  </sheetData>
  <mergeCells count="201">
    <mergeCell ref="A5:M5"/>
    <mergeCell ref="N5:Y5"/>
    <mergeCell ref="A6:B6"/>
    <mergeCell ref="C6:D6"/>
    <mergeCell ref="F6:M6"/>
    <mergeCell ref="N6:Q6"/>
    <mergeCell ref="T6:Y6"/>
    <mergeCell ref="I4:M4"/>
    <mergeCell ref="A1:B4"/>
    <mergeCell ref="I1:M1"/>
    <mergeCell ref="N1:O4"/>
    <mergeCell ref="I2:M2"/>
    <mergeCell ref="I3:M3"/>
    <mergeCell ref="P1:W2"/>
    <mergeCell ref="P3:W3"/>
    <mergeCell ref="P4:W4"/>
    <mergeCell ref="S7:S8"/>
    <mergeCell ref="T7:T8"/>
    <mergeCell ref="X7:Y8"/>
    <mergeCell ref="A9:A10"/>
    <mergeCell ref="B9:B10"/>
    <mergeCell ref="C9:C10"/>
    <mergeCell ref="D9:D10"/>
    <mergeCell ref="L9:L10"/>
    <mergeCell ref="M9:M10"/>
    <mergeCell ref="N9:N10"/>
    <mergeCell ref="G7:M7"/>
    <mergeCell ref="N7:N8"/>
    <mergeCell ref="O7:O8"/>
    <mergeCell ref="P7:P8"/>
    <mergeCell ref="Q7:Q8"/>
    <mergeCell ref="R7:R8"/>
    <mergeCell ref="A7:A8"/>
    <mergeCell ref="B7:B8"/>
    <mergeCell ref="C7:C8"/>
    <mergeCell ref="D7:D8"/>
    <mergeCell ref="E7:E8"/>
    <mergeCell ref="F7:F8"/>
    <mergeCell ref="T9:T10"/>
    <mergeCell ref="V9:V10"/>
    <mergeCell ref="W9:W10"/>
    <mergeCell ref="X9:Y10"/>
    <mergeCell ref="A11:A14"/>
    <mergeCell ref="B11:B14"/>
    <mergeCell ref="C11:C14"/>
    <mergeCell ref="D11:D14"/>
    <mergeCell ref="L11:L14"/>
    <mergeCell ref="M11:M14"/>
    <mergeCell ref="N11:N14"/>
    <mergeCell ref="V11:V14"/>
    <mergeCell ref="W11:W14"/>
    <mergeCell ref="X11:Y14"/>
    <mergeCell ref="E12:E14"/>
    <mergeCell ref="F12:F14"/>
    <mergeCell ref="G12:G14"/>
    <mergeCell ref="H12:H14"/>
    <mergeCell ref="I12:I14"/>
    <mergeCell ref="J12:J14"/>
    <mergeCell ref="K12:K14"/>
    <mergeCell ref="X15:Y15"/>
    <mergeCell ref="W16:W17"/>
    <mergeCell ref="X16:Y16"/>
    <mergeCell ref="X17:Y17"/>
    <mergeCell ref="C18:C20"/>
    <mergeCell ref="G18:G20"/>
    <mergeCell ref="I18:I20"/>
    <mergeCell ref="M18:M20"/>
    <mergeCell ref="W18:W20"/>
    <mergeCell ref="X18:X20"/>
    <mergeCell ref="X21:X23"/>
    <mergeCell ref="B24:B32"/>
    <mergeCell ref="C24:C26"/>
    <mergeCell ref="G24:G26"/>
    <mergeCell ref="I24:I26"/>
    <mergeCell ref="M24:M26"/>
    <mergeCell ref="W24:W26"/>
    <mergeCell ref="X24:X26"/>
    <mergeCell ref="C27:C29"/>
    <mergeCell ref="D27:D29"/>
    <mergeCell ref="B21:B23"/>
    <mergeCell ref="C21:C23"/>
    <mergeCell ref="G21:G23"/>
    <mergeCell ref="I21:I23"/>
    <mergeCell ref="M21:M23"/>
    <mergeCell ref="W21:W23"/>
    <mergeCell ref="G27:G29"/>
    <mergeCell ref="I27:I29"/>
    <mergeCell ref="M27:M29"/>
    <mergeCell ref="W27:W29"/>
    <mergeCell ref="X27:X29"/>
    <mergeCell ref="C30:C32"/>
    <mergeCell ref="D30:D32"/>
    <mergeCell ref="G30:G32"/>
    <mergeCell ref="I30:I32"/>
    <mergeCell ref="M30:M32"/>
    <mergeCell ref="W30:W32"/>
    <mergeCell ref="X30:X32"/>
    <mergeCell ref="B33:B35"/>
    <mergeCell ref="C33:C35"/>
    <mergeCell ref="D33:D35"/>
    <mergeCell ref="G33:G35"/>
    <mergeCell ref="I33:I35"/>
    <mergeCell ref="M33:M35"/>
    <mergeCell ref="W33:W35"/>
    <mergeCell ref="X33:X35"/>
    <mergeCell ref="W36:W38"/>
    <mergeCell ref="X36:X38"/>
    <mergeCell ref="B39:B44"/>
    <mergeCell ref="C39:C41"/>
    <mergeCell ref="D39:D41"/>
    <mergeCell ref="G39:G41"/>
    <mergeCell ref="I39:I41"/>
    <mergeCell ref="M39:M41"/>
    <mergeCell ref="W39:W41"/>
    <mergeCell ref="X39:X41"/>
    <mergeCell ref="B36:B38"/>
    <mergeCell ref="C36:C38"/>
    <mergeCell ref="D36:D38"/>
    <mergeCell ref="G36:G38"/>
    <mergeCell ref="I36:I38"/>
    <mergeCell ref="M36:M38"/>
    <mergeCell ref="X42:X44"/>
    <mergeCell ref="C42:C44"/>
    <mergeCell ref="D42:D44"/>
    <mergeCell ref="G42:G44"/>
    <mergeCell ref="I42:I44"/>
    <mergeCell ref="M42:M44"/>
    <mergeCell ref="W42:W44"/>
    <mergeCell ref="D56:D58"/>
    <mergeCell ref="X56:X58"/>
    <mergeCell ref="C53:C55"/>
    <mergeCell ref="D53:D55"/>
    <mergeCell ref="G53:G55"/>
    <mergeCell ref="I53:I55"/>
    <mergeCell ref="M53:M55"/>
    <mergeCell ref="W53:W55"/>
    <mergeCell ref="D49:D52"/>
    <mergeCell ref="G49:G52"/>
    <mergeCell ref="I49:I52"/>
    <mergeCell ref="M49:M52"/>
    <mergeCell ref="W49:W52"/>
    <mergeCell ref="X49:X52"/>
    <mergeCell ref="B62:B65"/>
    <mergeCell ref="C62:C65"/>
    <mergeCell ref="D62:D65"/>
    <mergeCell ref="G62:G65"/>
    <mergeCell ref="I62:I65"/>
    <mergeCell ref="M62:M65"/>
    <mergeCell ref="W62:W65"/>
    <mergeCell ref="X62:X65"/>
    <mergeCell ref="C59:C61"/>
    <mergeCell ref="D59:D61"/>
    <mergeCell ref="G59:G61"/>
    <mergeCell ref="I59:I61"/>
    <mergeCell ref="M59:M61"/>
    <mergeCell ref="W59:W61"/>
    <mergeCell ref="B45:B61"/>
    <mergeCell ref="C45:C48"/>
    <mergeCell ref="D45:D48"/>
    <mergeCell ref="G45:G48"/>
    <mergeCell ref="I45:I48"/>
    <mergeCell ref="M45:M48"/>
    <mergeCell ref="W45:W48"/>
    <mergeCell ref="X45:X48"/>
    <mergeCell ref="C49:C52"/>
    <mergeCell ref="C56:C58"/>
    <mergeCell ref="B66:B74"/>
    <mergeCell ref="C66:C68"/>
    <mergeCell ref="D66:D68"/>
    <mergeCell ref="G66:G68"/>
    <mergeCell ref="I66:I68"/>
    <mergeCell ref="M66:M68"/>
    <mergeCell ref="C72:C74"/>
    <mergeCell ref="D72:D74"/>
    <mergeCell ref="G72:G74"/>
    <mergeCell ref="I72:I74"/>
    <mergeCell ref="M72:M74"/>
    <mergeCell ref="W72:W74"/>
    <mergeCell ref="X72:X74"/>
    <mergeCell ref="C1:G2"/>
    <mergeCell ref="C3:G3"/>
    <mergeCell ref="C4:G4"/>
    <mergeCell ref="X1:AB1"/>
    <mergeCell ref="X2:AB2"/>
    <mergeCell ref="X3:AB3"/>
    <mergeCell ref="X4:AB4"/>
    <mergeCell ref="W66:W68"/>
    <mergeCell ref="X66:X68"/>
    <mergeCell ref="C69:C71"/>
    <mergeCell ref="D69:D71"/>
    <mergeCell ref="G69:G71"/>
    <mergeCell ref="I69:I71"/>
    <mergeCell ref="M69:M71"/>
    <mergeCell ref="W69:W71"/>
    <mergeCell ref="X69:X71"/>
    <mergeCell ref="X59:X61"/>
    <mergeCell ref="X53:X55"/>
    <mergeCell ref="G56:G58"/>
    <mergeCell ref="I56:I58"/>
    <mergeCell ref="M56:M58"/>
    <mergeCell ref="W56:W58"/>
  </mergeCells>
  <conditionalFormatting sqref="H15 G9:G15 H9:H12">
    <cfRule type="containsText" dxfId="49" priority="20" operator="containsText" text="Media">
      <formula>NOT(ISERROR(SEARCH("Media",G9)))</formula>
    </cfRule>
    <cfRule type="containsText" dxfId="48" priority="21" operator="containsText" text="Alta">
      <formula>NOT(ISERROR(SEARCH("Alta",G9)))</formula>
    </cfRule>
  </conditionalFormatting>
  <conditionalFormatting sqref="H15 G9:G10 H9:H12">
    <cfRule type="containsText" dxfId="47" priority="22" operator="containsText" text="Baja">
      <formula>NOT(ISERROR(SEARCH("Baja",G9)))</formula>
    </cfRule>
  </conditionalFormatting>
  <conditionalFormatting sqref="M15 I9:M10 I11:L15 M11">
    <cfRule type="containsText" dxfId="46" priority="16" operator="containsText" text="Bajo">
      <formula>NOT(ISERROR(SEARCH("Bajo",I9)))</formula>
    </cfRule>
  </conditionalFormatting>
  <conditionalFormatting sqref="I9:I15">
    <cfRule type="containsText" dxfId="45" priority="12" operator="containsText" text="Catastrófico">
      <formula>NOT(ISERROR(SEARCH("Catastrófico",I9)))</formula>
    </cfRule>
  </conditionalFormatting>
  <conditionalFormatting sqref="I9:I135">
    <cfRule type="containsText" dxfId="44" priority="13" operator="containsText" text="Catastrofico">
      <formula>NOT(ISERROR(SEARCH("Catastrofico",I9)))</formula>
    </cfRule>
    <cfRule type="containsText" dxfId="43" priority="14" operator="containsText" text="Moderado">
      <formula>NOT(ISERROR(SEARCH("Moderado",I9)))</formula>
    </cfRule>
    <cfRule type="containsText" dxfId="42" priority="15" operator="containsText" text="Leve">
      <formula>NOT(ISERROR(SEARCH("Leve",I9)))</formula>
    </cfRule>
  </conditionalFormatting>
  <conditionalFormatting sqref="G11:G15 H15">
    <cfRule type="containsText" dxfId="41" priority="19" operator="containsText" text="Baja">
      <formula>NOT(ISERROR(SEARCH("Baja",G11)))</formula>
    </cfRule>
  </conditionalFormatting>
  <conditionalFormatting sqref="M15 I9:M10 M11 I11:L15">
    <cfRule type="containsText" dxfId="40" priority="17" operator="containsText" text="Medio">
      <formula>NOT(ISERROR(SEARCH("Medio",I9)))</formula>
    </cfRule>
    <cfRule type="containsText" dxfId="39" priority="18" operator="containsText" text="Alto">
      <formula>NOT(ISERROR(SEARCH("Alto",I9)))</formula>
    </cfRule>
  </conditionalFormatting>
  <conditionalFormatting sqref="M15 M9:M11">
    <cfRule type="containsText" dxfId="38" priority="6" operator="containsText" text="Inaceptable">
      <formula>NOT(ISERROR(SEARCH("Inaceptable",M9)))</formula>
    </cfRule>
    <cfRule type="containsText" dxfId="37" priority="7" operator="containsText" text="Importante">
      <formula>NOT(ISERROR(SEARCH("Importante",M9)))</formula>
    </cfRule>
    <cfRule type="containsText" dxfId="36" priority="8" operator="containsText" text="Moderado">
      <formula>NOT(ISERROR(SEARCH("Moderado",M9)))</formula>
    </cfRule>
    <cfRule type="containsText" dxfId="35" priority="9" operator="containsText" text="Moderado">
      <formula>NOT(ISERROR(SEARCH("Moderado",M9)))</formula>
    </cfRule>
    <cfRule type="containsText" dxfId="34" priority="10" operator="containsText" text="Tolerable">
      <formula>NOT(ISERROR(SEARCH("Tolerable",M9)))</formula>
    </cfRule>
    <cfRule type="containsText" dxfId="33" priority="11" operator="containsText" text="Aceptable">
      <formula>NOT(ISERROR(SEARCH("Aceptable",M9)))</formula>
    </cfRule>
  </conditionalFormatting>
  <conditionalFormatting sqref="W9 W11:W15">
    <cfRule type="containsText" dxfId="32" priority="1" operator="containsText" text="Inaceptable">
      <formula>NOT(ISERROR(SEARCH("Inaceptable",W9)))</formula>
    </cfRule>
    <cfRule type="containsText" dxfId="31" priority="2" operator="containsText" text="Importante">
      <formula>NOT(ISERROR(SEARCH("Importante",W9)))</formula>
    </cfRule>
    <cfRule type="containsText" dxfId="30" priority="3" operator="containsText" text="Moderado">
      <formula>NOT(ISERROR(SEARCH("Moderado",W9)))</formula>
    </cfRule>
    <cfRule type="containsText" dxfId="29" priority="4" operator="containsText" text="Tolerable">
      <formula>NOT(ISERROR(SEARCH("Tolerable",W9)))</formula>
    </cfRule>
    <cfRule type="containsText" dxfId="28" priority="5" operator="containsText" text="Aceptable">
      <formula>NOT(ISERROR(SEARCH("Aceptable",W9)))</formula>
    </cfRule>
    <cfRule type="containsText" dxfId="27" priority="23" operator="containsText" text="Medio">
      <formula>NOT(ISERROR(SEARCH("Medio",W9)))</formula>
    </cfRule>
    <cfRule type="containsText" dxfId="26" priority="24" operator="containsText" text="Alto">
      <formula>NOT(ISERROR(SEARCH("Alto",W9)))</formula>
    </cfRule>
    <cfRule type="containsText" dxfId="25" priority="25" operator="containsText" text="Bajo">
      <formula>NOT(ISERROR(SEARCH("Bajo",W9)))</formula>
    </cfRule>
  </conditionalFormatting>
  <dataValidations count="6">
    <dataValidation type="list" allowBlank="1" showInputMessage="1" showErrorMessage="1" sqref="G9:G15" xr:uid="{6CAA0774-9510-4111-B722-95F438FA73C3}">
      <formula1>$F$139:$F$141</formula1>
    </dataValidation>
    <dataValidation type="list" allowBlank="1" showInputMessage="1" showErrorMessage="1" sqref="X15:Y15 X9 X11" xr:uid="{4F67A26E-034D-457F-94D1-11117B211834}">
      <formula1>$Y$144:$Y$148</formula1>
    </dataValidation>
    <dataValidation type="list" allowBlank="1" showInputMessage="1" showErrorMessage="1" sqref="P9:P15" xr:uid="{0986DD98-3ADE-4CF7-9E46-4AB317655032}">
      <formula1>$P$149:$P$150</formula1>
    </dataValidation>
    <dataValidation type="list" allowBlank="1" showInputMessage="1" showErrorMessage="1" sqref="O9:O15" xr:uid="{A69FCB80-14D2-4427-9C17-BDFFC93B9C5E}">
      <formula1>$O$149:$O$150</formula1>
    </dataValidation>
    <dataValidation type="list" allowBlank="1" showInputMessage="1" showErrorMessage="1" sqref="I9:I15" xr:uid="{C3D69C9B-094C-4B55-BBBC-E985886EA5B8}">
      <formula1>$I$139:$I$141</formula1>
    </dataValidation>
    <dataValidation type="list" allowBlank="1" showInputMessage="1" showErrorMessage="1" sqref="D9:D15" xr:uid="{B4E9BDD5-144E-4975-B6AA-96C2433B7AA6}">
      <formula1>$D$18:$D$24</formula1>
    </dataValidation>
  </dataValidations>
  <hyperlinks>
    <hyperlink ref="I8" location="'Estructura de Riesgos FP'!F3" display="Impacto" xr:uid="{92F1DEB3-6FB0-40B3-B4A7-52F3B9733CB4}"/>
    <hyperlink ref="G8" location="'Estructura de Riesgos FP'!E3" display="Probabilidad" xr:uid="{DFAA747D-1A76-495B-BD9C-93BC390FF4A8}"/>
  </hyperlink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9423-BBAF-4A4F-B651-003F31D323B2}">
  <dimension ref="A1:AA160"/>
  <sheetViews>
    <sheetView topLeftCell="A17" zoomScaleNormal="100" workbookViewId="0">
      <pane xSplit="1" topLeftCell="C1" activePane="topRight" state="frozen"/>
      <selection pane="topRight" activeCell="H156" sqref="H156"/>
    </sheetView>
  </sheetViews>
  <sheetFormatPr baseColWidth="10" defaultColWidth="0" defaultRowHeight="0" customHeight="1" zeroHeight="1" x14ac:dyDescent="0.2"/>
  <cols>
    <col min="1" max="1" width="37.28515625" style="54" customWidth="1"/>
    <col min="2" max="2" width="34.28515625" style="26" customWidth="1"/>
    <col min="3" max="3" width="14" style="25" customWidth="1"/>
    <col min="4" max="4" width="42.28515625" style="50" customWidth="1"/>
    <col min="5" max="5" width="36.28515625" style="50" customWidth="1"/>
    <col min="6" max="6" width="13" style="27" customWidth="1"/>
    <col min="7" max="7" width="10.42578125" style="27" hidden="1"/>
    <col min="8" max="8" width="13.42578125" style="27" customWidth="1"/>
    <col min="9" max="9" width="11.28515625" style="27" hidden="1"/>
    <col min="10" max="10" width="17.28515625" style="27" hidden="1"/>
    <col min="11" max="11" width="9.140625" style="27" hidden="1"/>
    <col min="12" max="12" width="16.42578125" style="56" customWidth="1"/>
    <col min="13" max="16" width="13.28515625" style="27" customWidth="1"/>
    <col min="17" max="17" width="59" style="25" customWidth="1"/>
    <col min="18" max="18" width="21.42578125" style="25" customWidth="1"/>
    <col min="19" max="19" width="52.140625" style="25" customWidth="1"/>
    <col min="20" max="21" width="12.7109375" style="25" hidden="1"/>
    <col min="22" max="22" width="18.85546875" style="27" customWidth="1"/>
    <col min="23" max="23" width="7.42578125" style="27" customWidth="1"/>
    <col min="24" max="24" width="13" style="25" customWidth="1"/>
    <col min="25" max="25" width="4.140625" style="21" hidden="1" customWidth="1"/>
    <col min="26" max="16384" width="11.42578125" style="21" hidden="1"/>
  </cols>
  <sheetData>
    <row r="1" spans="1:27" ht="16.5" customHeight="1" x14ac:dyDescent="0.2">
      <c r="A1" s="129"/>
      <c r="B1" s="96" t="s">
        <v>54</v>
      </c>
      <c r="C1" s="97"/>
      <c r="D1" s="97"/>
      <c r="E1" s="97"/>
      <c r="F1" s="98"/>
      <c r="G1" s="31"/>
      <c r="H1" s="105" t="s">
        <v>57</v>
      </c>
      <c r="I1" s="106"/>
      <c r="J1" s="106"/>
      <c r="K1" s="106"/>
      <c r="L1" s="107"/>
      <c r="M1" s="130"/>
      <c r="N1" s="131"/>
      <c r="O1" s="96" t="s">
        <v>54</v>
      </c>
      <c r="P1" s="97"/>
      <c r="Q1" s="97"/>
      <c r="R1" s="97"/>
      <c r="S1" s="97"/>
      <c r="T1" s="97"/>
      <c r="U1" s="97"/>
      <c r="V1" s="98"/>
      <c r="W1" s="105" t="s">
        <v>57</v>
      </c>
      <c r="X1" s="106"/>
      <c r="Y1" s="106"/>
      <c r="Z1" s="106"/>
      <c r="AA1" s="107"/>
    </row>
    <row r="2" spans="1:27" ht="16.5" customHeight="1" x14ac:dyDescent="0.2">
      <c r="A2" s="129"/>
      <c r="B2" s="99"/>
      <c r="C2" s="100"/>
      <c r="D2" s="100"/>
      <c r="E2" s="100"/>
      <c r="F2" s="101"/>
      <c r="G2" s="32"/>
      <c r="H2" s="105" t="s">
        <v>58</v>
      </c>
      <c r="I2" s="106"/>
      <c r="J2" s="106"/>
      <c r="K2" s="106"/>
      <c r="L2" s="107"/>
      <c r="M2" s="132"/>
      <c r="N2" s="133"/>
      <c r="O2" s="99"/>
      <c r="P2" s="100"/>
      <c r="Q2" s="100"/>
      <c r="R2" s="100"/>
      <c r="S2" s="100"/>
      <c r="T2" s="100"/>
      <c r="U2" s="100"/>
      <c r="V2" s="101"/>
      <c r="W2" s="105" t="s">
        <v>58</v>
      </c>
      <c r="X2" s="106"/>
      <c r="Y2" s="106"/>
      <c r="Z2" s="106"/>
      <c r="AA2" s="107"/>
    </row>
    <row r="3" spans="1:27" ht="16.5" customHeight="1" x14ac:dyDescent="0.2">
      <c r="A3" s="129"/>
      <c r="B3" s="102" t="s">
        <v>55</v>
      </c>
      <c r="C3" s="103"/>
      <c r="D3" s="103"/>
      <c r="E3" s="103"/>
      <c r="F3" s="104"/>
      <c r="G3" s="33"/>
      <c r="H3" s="105" t="s">
        <v>59</v>
      </c>
      <c r="I3" s="106"/>
      <c r="J3" s="106"/>
      <c r="K3" s="106"/>
      <c r="L3" s="107"/>
      <c r="M3" s="132"/>
      <c r="N3" s="133"/>
      <c r="O3" s="102" t="s">
        <v>55</v>
      </c>
      <c r="P3" s="103"/>
      <c r="Q3" s="103"/>
      <c r="R3" s="103"/>
      <c r="S3" s="103"/>
      <c r="T3" s="103"/>
      <c r="U3" s="103"/>
      <c r="V3" s="104"/>
      <c r="W3" s="105" t="s">
        <v>59</v>
      </c>
      <c r="X3" s="106"/>
      <c r="Y3" s="106"/>
      <c r="Z3" s="106"/>
      <c r="AA3" s="107"/>
    </row>
    <row r="4" spans="1:27" ht="16.5" customHeight="1" x14ac:dyDescent="0.2">
      <c r="A4" s="129"/>
      <c r="B4" s="102" t="s">
        <v>154</v>
      </c>
      <c r="C4" s="103"/>
      <c r="D4" s="103"/>
      <c r="E4" s="103"/>
      <c r="F4" s="104"/>
      <c r="G4" s="33"/>
      <c r="H4" s="108" t="s">
        <v>60</v>
      </c>
      <c r="I4" s="109"/>
      <c r="J4" s="109"/>
      <c r="K4" s="109"/>
      <c r="L4" s="110"/>
      <c r="M4" s="134"/>
      <c r="N4" s="135"/>
      <c r="O4" s="102" t="s">
        <v>56</v>
      </c>
      <c r="P4" s="103"/>
      <c r="Q4" s="103"/>
      <c r="R4" s="103"/>
      <c r="S4" s="103"/>
      <c r="T4" s="103"/>
      <c r="U4" s="103"/>
      <c r="V4" s="104"/>
      <c r="W4" s="108" t="s">
        <v>60</v>
      </c>
      <c r="X4" s="109"/>
      <c r="Y4" s="109"/>
      <c r="Z4" s="109"/>
      <c r="AA4" s="110"/>
    </row>
    <row r="5" spans="1:27" ht="15" customHeight="1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3" t="s">
        <v>62</v>
      </c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</row>
    <row r="6" spans="1:27" s="24" customFormat="1" ht="22.5" customHeight="1" x14ac:dyDescent="0.25">
      <c r="A6" s="67" t="s">
        <v>63</v>
      </c>
      <c r="B6" s="125" t="s">
        <v>109</v>
      </c>
      <c r="C6" s="125"/>
      <c r="D6" s="34" t="s">
        <v>0</v>
      </c>
      <c r="E6" s="125" t="s">
        <v>110</v>
      </c>
      <c r="F6" s="125"/>
      <c r="G6" s="125"/>
      <c r="H6" s="125"/>
      <c r="I6" s="125"/>
      <c r="J6" s="125"/>
      <c r="K6" s="125"/>
      <c r="L6" s="125"/>
      <c r="M6" s="124" t="s">
        <v>63</v>
      </c>
      <c r="N6" s="124"/>
      <c r="O6" s="124"/>
      <c r="P6" s="124"/>
      <c r="Q6" s="35" t="s">
        <v>153</v>
      </c>
      <c r="R6" s="36" t="s">
        <v>0</v>
      </c>
      <c r="S6" s="126" t="s">
        <v>146</v>
      </c>
      <c r="T6" s="127"/>
      <c r="U6" s="127"/>
      <c r="V6" s="127"/>
      <c r="W6" s="127"/>
      <c r="X6" s="128"/>
    </row>
    <row r="7" spans="1:27" ht="15.75" customHeight="1" x14ac:dyDescent="0.2">
      <c r="A7" s="119" t="s">
        <v>2</v>
      </c>
      <c r="B7" s="119" t="s">
        <v>3</v>
      </c>
      <c r="C7" s="119" t="s">
        <v>67</v>
      </c>
      <c r="D7" s="119" t="s">
        <v>5</v>
      </c>
      <c r="E7" s="119" t="s">
        <v>6</v>
      </c>
      <c r="F7" s="119" t="s">
        <v>68</v>
      </c>
      <c r="G7" s="119"/>
      <c r="H7" s="119"/>
      <c r="I7" s="119"/>
      <c r="J7" s="119"/>
      <c r="K7" s="119"/>
      <c r="L7" s="119"/>
      <c r="M7" s="119" t="s">
        <v>1</v>
      </c>
      <c r="N7" s="119" t="s">
        <v>7</v>
      </c>
      <c r="O7" s="120" t="s">
        <v>69</v>
      </c>
      <c r="P7" s="121" t="s">
        <v>70</v>
      </c>
      <c r="Q7" s="119" t="s">
        <v>8</v>
      </c>
      <c r="R7" s="119" t="s">
        <v>9</v>
      </c>
      <c r="S7" s="119" t="s">
        <v>10</v>
      </c>
      <c r="T7" s="37" t="s">
        <v>11</v>
      </c>
      <c r="U7" s="38"/>
      <c r="V7" s="37" t="s">
        <v>11</v>
      </c>
      <c r="W7" s="119" t="s">
        <v>12</v>
      </c>
      <c r="X7" s="119"/>
    </row>
    <row r="8" spans="1:27" ht="29.1" customHeight="1" x14ac:dyDescent="0.2">
      <c r="A8" s="119"/>
      <c r="B8" s="119"/>
      <c r="C8" s="119"/>
      <c r="D8" s="119"/>
      <c r="E8" s="119"/>
      <c r="F8" s="39" t="s">
        <v>26</v>
      </c>
      <c r="G8" s="39" t="s">
        <v>32</v>
      </c>
      <c r="H8" s="39" t="s">
        <v>71</v>
      </c>
      <c r="I8" s="39" t="s">
        <v>32</v>
      </c>
      <c r="J8" s="39" t="s">
        <v>32</v>
      </c>
      <c r="K8" s="39"/>
      <c r="L8" s="39" t="s">
        <v>13</v>
      </c>
      <c r="M8" s="119"/>
      <c r="N8" s="119"/>
      <c r="O8" s="120"/>
      <c r="P8" s="121"/>
      <c r="Q8" s="119"/>
      <c r="R8" s="119"/>
      <c r="S8" s="119"/>
      <c r="T8" s="39" t="s">
        <v>32</v>
      </c>
      <c r="U8" s="39"/>
      <c r="V8" s="40" t="s">
        <v>13</v>
      </c>
      <c r="W8" s="119"/>
      <c r="X8" s="119"/>
    </row>
    <row r="9" spans="1:27" ht="54.75" customHeight="1" x14ac:dyDescent="0.2">
      <c r="A9" s="115" t="s">
        <v>113</v>
      </c>
      <c r="B9" s="115" t="s">
        <v>114</v>
      </c>
      <c r="C9" s="113" t="s">
        <v>107</v>
      </c>
      <c r="D9" s="115" t="s">
        <v>124</v>
      </c>
      <c r="E9" s="115" t="s">
        <v>125</v>
      </c>
      <c r="F9" s="139" t="s">
        <v>21</v>
      </c>
      <c r="G9" s="46">
        <f>+VLOOKUP(F9,'[1]Tabla de valoración'!$A$5:$B$7,2,0)</f>
        <v>1</v>
      </c>
      <c r="H9" s="139" t="s">
        <v>24</v>
      </c>
      <c r="I9" s="46">
        <f>+VLOOKUP(H9,'[1]Tabla de valoración'!$A$12:$B$15,2,0)</f>
        <v>5</v>
      </c>
      <c r="J9" s="46">
        <f>G9*I9</f>
        <v>5</v>
      </c>
      <c r="K9" s="46">
        <f>+J9</f>
        <v>5</v>
      </c>
      <c r="L9" s="139" t="str">
        <f>+IF(K9&lt;=5,"Aceptable",IF(AND(K9&gt;5,K9&lt;=10),"Tolerable",IF(AND(K9&gt;10,K9&lt;=30),"Moderado",IF(AND(K9&gt;30,K9&lt;=40),"Importante","Inaceptable"))))</f>
        <v>Aceptable</v>
      </c>
      <c r="M9" s="113"/>
      <c r="N9" s="139" t="s">
        <v>14</v>
      </c>
      <c r="O9" s="139" t="s">
        <v>14</v>
      </c>
      <c r="P9" s="145">
        <v>0.5</v>
      </c>
      <c r="Q9" s="139" t="s">
        <v>143</v>
      </c>
      <c r="R9" s="139" t="s">
        <v>53</v>
      </c>
      <c r="S9" s="115" t="s">
        <v>163</v>
      </c>
      <c r="T9" s="42">
        <f>+K9-(K9*$P$9)</f>
        <v>2.5</v>
      </c>
      <c r="U9" s="113">
        <f>+SUM(T9:T10)/2</f>
        <v>2.5</v>
      </c>
      <c r="V9" s="113" t="str">
        <f>+IF(U9&lt;=5,"Aceptable",IF(AND(U9&gt;5,U9&lt;=10),"Tolerable",IF(AND(U9&gt;10,U9&lt;=30),"Moderado",IF(AND(U9&gt;30,U9&lt;=40),"Importante","Inaceptable"))))</f>
        <v>Aceptable</v>
      </c>
      <c r="W9" s="113" t="s">
        <v>48</v>
      </c>
      <c r="X9" s="113"/>
    </row>
    <row r="10" spans="1:27" ht="54" customHeight="1" x14ac:dyDescent="0.2">
      <c r="A10" s="115"/>
      <c r="B10" s="115"/>
      <c r="C10" s="113"/>
      <c r="D10" s="115"/>
      <c r="E10" s="115"/>
      <c r="F10" s="147"/>
      <c r="G10" s="46"/>
      <c r="H10" s="147"/>
      <c r="I10" s="46"/>
      <c r="J10" s="46"/>
      <c r="K10" s="46"/>
      <c r="L10" s="147"/>
      <c r="M10" s="113"/>
      <c r="N10" s="147"/>
      <c r="O10" s="147"/>
      <c r="P10" s="148"/>
      <c r="Q10" s="147"/>
      <c r="R10" s="147"/>
      <c r="S10" s="115"/>
      <c r="T10" s="42">
        <f>+K9-(K9*$P$9)</f>
        <v>2.5</v>
      </c>
      <c r="U10" s="113"/>
      <c r="V10" s="113"/>
      <c r="W10" s="113"/>
      <c r="X10" s="113"/>
    </row>
    <row r="11" spans="1:27" ht="54" customHeight="1" x14ac:dyDescent="0.2">
      <c r="A11" s="41" t="s">
        <v>131</v>
      </c>
      <c r="B11" s="41" t="s">
        <v>132</v>
      </c>
      <c r="C11" s="42" t="s">
        <v>52</v>
      </c>
      <c r="D11" s="41" t="s">
        <v>133</v>
      </c>
      <c r="E11" s="41" t="s">
        <v>125</v>
      </c>
      <c r="F11" s="46" t="s">
        <v>22</v>
      </c>
      <c r="G11" s="46">
        <f>+VLOOKUP(F11,'[1]Tabla de valoración'!$A$5:$B$7,2,0)</f>
        <v>2</v>
      </c>
      <c r="H11" s="46" t="s">
        <v>25</v>
      </c>
      <c r="I11" s="46">
        <f>+VLOOKUP(H11,'[1]Tabla de valoración'!$A$12:$B$15,2,0)</f>
        <v>10</v>
      </c>
      <c r="J11" s="46">
        <f>G11*I11</f>
        <v>20</v>
      </c>
      <c r="K11" s="46">
        <f>+J11</f>
        <v>20</v>
      </c>
      <c r="L11" s="46" t="str">
        <f>+IF(K11&lt;=5,"Aceptable",IF(AND(K11&gt;5,K11&lt;=10),"Tolerable",IF(AND(K11&gt;10,K11&lt;=30),"Moderado",IF(AND(K11&gt;30,K11&lt;=40),"Importante","Inaceptable"))))</f>
        <v>Moderado</v>
      </c>
      <c r="M11" s="42"/>
      <c r="N11" s="42" t="s">
        <v>14</v>
      </c>
      <c r="O11" s="42" t="s">
        <v>15</v>
      </c>
      <c r="P11" s="43">
        <v>0</v>
      </c>
      <c r="Q11" s="41" t="s">
        <v>147</v>
      </c>
      <c r="R11" s="42" t="s">
        <v>53</v>
      </c>
      <c r="S11" s="115" t="s">
        <v>163</v>
      </c>
      <c r="T11" s="42"/>
      <c r="U11" s="42"/>
      <c r="V11" s="46" t="str">
        <f>+IF(U11&lt;=5,"Aceptable",IF(AND(U11&gt;5,U11&lt;=10),"Tolerable",IF(AND(U11&gt;10,U11&lt;=30),"Moderado",IF(AND(U11&gt;30,U11&lt;=40),"Importante","Inaceptable"))))</f>
        <v>Aceptable</v>
      </c>
      <c r="W11" s="102" t="s">
        <v>46</v>
      </c>
      <c r="X11" s="104"/>
    </row>
    <row r="12" spans="1:27" ht="95.25" customHeight="1" x14ac:dyDescent="0.2">
      <c r="A12" s="41" t="s">
        <v>115</v>
      </c>
      <c r="B12" s="41" t="s">
        <v>127</v>
      </c>
      <c r="C12" s="42" t="s">
        <v>52</v>
      </c>
      <c r="D12" s="41" t="s">
        <v>126</v>
      </c>
      <c r="E12" s="41" t="s">
        <v>128</v>
      </c>
      <c r="F12" s="46" t="s">
        <v>21</v>
      </c>
      <c r="G12" s="46">
        <f>+VLOOKUP(F12,'[1]Tabla de valoración'!$A$5:$B$7,2,0)</f>
        <v>1</v>
      </c>
      <c r="H12" s="46" t="s">
        <v>33</v>
      </c>
      <c r="I12" s="46">
        <f>+VLOOKUP(H12,'[1]Tabla de valoración'!$A$12:$B$15,2,0)</f>
        <v>20</v>
      </c>
      <c r="J12" s="46">
        <f>G12*I12</f>
        <v>20</v>
      </c>
      <c r="K12" s="46">
        <f>+J12</f>
        <v>20</v>
      </c>
      <c r="L12" s="46" t="str">
        <f>+IF(K12&lt;=5,"Aceptable",IF(AND(K12&gt;5,K12&lt;=10),"Tolerable",IF(AND(K12&gt;10,K12&lt;=30),"Moderado",IF(AND(K12&gt;30,K12&lt;=40),"Importante","Inaceptable"))))</f>
        <v>Moderado</v>
      </c>
      <c r="M12" s="42"/>
      <c r="N12" s="42" t="s">
        <v>14</v>
      </c>
      <c r="O12" s="42" t="s">
        <v>14</v>
      </c>
      <c r="P12" s="43">
        <v>0.5</v>
      </c>
      <c r="Q12" s="45" t="s">
        <v>144</v>
      </c>
      <c r="R12" s="42" t="s">
        <v>53</v>
      </c>
      <c r="S12" s="115"/>
      <c r="T12" s="42">
        <f>+K12-(K12*$P$12)</f>
        <v>10</v>
      </c>
      <c r="U12" s="42">
        <f>+T12</f>
        <v>10</v>
      </c>
      <c r="V12" s="46" t="str">
        <f>+IF(U12&lt;=5,"Aceptable",IF(AND(U12&gt;5,U12&lt;=10),"Tolerable",IF(AND(U12&gt;10,U12&lt;=30),"Moderado",IF(AND(U12&gt;30,U12&lt;=40),"Importante","Inaceptable"))))</f>
        <v>Tolerable</v>
      </c>
      <c r="W12" s="113" t="s">
        <v>45</v>
      </c>
      <c r="X12" s="113"/>
    </row>
    <row r="13" spans="1:27" ht="71.25" customHeight="1" x14ac:dyDescent="0.2">
      <c r="A13" s="115" t="s">
        <v>112</v>
      </c>
      <c r="B13" s="115" t="s">
        <v>116</v>
      </c>
      <c r="C13" s="113" t="s">
        <v>52</v>
      </c>
      <c r="D13" s="115" t="s">
        <v>129</v>
      </c>
      <c r="E13" s="116" t="s">
        <v>130</v>
      </c>
      <c r="F13" s="113" t="s">
        <v>21</v>
      </c>
      <c r="G13" s="113">
        <f>+VLOOKUP(F13,'[1]Tabla de valoración'!$A$5:$B$7,2,0)</f>
        <v>1</v>
      </c>
      <c r="H13" s="113" t="s">
        <v>25</v>
      </c>
      <c r="I13" s="113">
        <f>+VLOOKUP(H13,'[1]Tabla de valoración'!$A$12:$B$15,2,0)</f>
        <v>10</v>
      </c>
      <c r="J13" s="113">
        <f>+G13*I13</f>
        <v>10</v>
      </c>
      <c r="K13" s="113">
        <f>+J13</f>
        <v>10</v>
      </c>
      <c r="L13" s="113" t="str">
        <f>+IF(K13&lt;=5,"Aceptable",IF(AND(K13&gt;5,K13&lt;=10),"Tolerable",IF(AND(K13&gt;10,K13&lt;=30),"Moderado",IF(AND(K13&gt;30,K13&lt;=40),"Importante","Inaceptable"))))</f>
        <v>Tolerable</v>
      </c>
      <c r="M13" s="113"/>
      <c r="N13" s="139" t="s">
        <v>14</v>
      </c>
      <c r="O13" s="139" t="s">
        <v>15</v>
      </c>
      <c r="P13" s="145">
        <v>0.5</v>
      </c>
      <c r="Q13" s="139" t="s">
        <v>145</v>
      </c>
      <c r="R13" s="139"/>
      <c r="S13" s="115" t="s">
        <v>163</v>
      </c>
      <c r="T13" s="42">
        <f>+K13-(K13*$P$13)</f>
        <v>5</v>
      </c>
      <c r="U13" s="113">
        <f>+SUM(T13:T14)/2</f>
        <v>7.5</v>
      </c>
      <c r="V13" s="113" t="str">
        <f>+IF(U13&lt;=5,"Aceptable",IF(AND(U13&gt;5,U13&lt;=10),"Tolerable",IF(AND(U13&gt;10,U13&lt;=30),"Moderado",IF(AND(U13&gt;30,U13&lt;=40),"Importante","Inaceptable"))))</f>
        <v>Tolerable</v>
      </c>
      <c r="W13" s="113" t="s">
        <v>48</v>
      </c>
      <c r="X13" s="113"/>
    </row>
    <row r="14" spans="1:27" ht="35.25" customHeight="1" x14ac:dyDescent="0.2">
      <c r="A14" s="116"/>
      <c r="B14" s="116"/>
      <c r="C14" s="139"/>
      <c r="D14" s="116"/>
      <c r="E14" s="117"/>
      <c r="F14" s="113"/>
      <c r="G14" s="113"/>
      <c r="H14" s="113"/>
      <c r="I14" s="113"/>
      <c r="J14" s="113"/>
      <c r="K14" s="113"/>
      <c r="L14" s="113"/>
      <c r="M14" s="113"/>
      <c r="N14" s="147"/>
      <c r="O14" s="147"/>
      <c r="P14" s="148"/>
      <c r="Q14" s="147"/>
      <c r="R14" s="147"/>
      <c r="S14" s="115"/>
      <c r="T14" s="42">
        <f>+K13-(K13*$P$14)</f>
        <v>10</v>
      </c>
      <c r="U14" s="113"/>
      <c r="V14" s="113"/>
      <c r="W14" s="113"/>
      <c r="X14" s="113"/>
    </row>
    <row r="15" spans="1:27" ht="51.75" customHeight="1" x14ac:dyDescent="0.2">
      <c r="A15" s="141" t="s">
        <v>111</v>
      </c>
      <c r="B15" s="141" t="s">
        <v>117</v>
      </c>
      <c r="C15" s="142" t="s">
        <v>16</v>
      </c>
      <c r="D15" s="66" t="s">
        <v>122</v>
      </c>
      <c r="E15" s="143" t="s">
        <v>90</v>
      </c>
      <c r="F15" s="139" t="s">
        <v>21</v>
      </c>
      <c r="G15" s="42">
        <f>+VLOOKUP(F15,'[1]Tabla de valoración'!$A$5:$B$7,2,0)</f>
        <v>1</v>
      </c>
      <c r="H15" s="139" t="s">
        <v>24</v>
      </c>
      <c r="I15" s="42">
        <f>+VLOOKUP(H15,'[1]Tabla de valoración'!$A$12:$B$15,2,0)</f>
        <v>5</v>
      </c>
      <c r="J15" s="42">
        <f>G15*I15</f>
        <v>5</v>
      </c>
      <c r="K15" s="113" t="e">
        <f>+AVERAGE(J15:J16)</f>
        <v>#N/A</v>
      </c>
      <c r="L15" s="139" t="str">
        <f>+IF(K16&lt;=5,"Aceptable",IF(AND(K16&gt;5,K16&lt;=10),"Tolerable",IF(AND(K16&gt;10,K16&lt;=30),"Moderado",IF(AND(K16&gt;30,K16&lt;=40),"Importante","Inaceptable"))))</f>
        <v>Aceptable</v>
      </c>
      <c r="M15" s="113" t="e">
        <f>+#REF!</f>
        <v>#REF!</v>
      </c>
      <c r="N15" s="139" t="s">
        <v>14</v>
      </c>
      <c r="O15" s="139" t="s">
        <v>14</v>
      </c>
      <c r="P15" s="145">
        <v>0.5</v>
      </c>
      <c r="Q15" s="139" t="s">
        <v>148</v>
      </c>
      <c r="R15" s="139"/>
      <c r="S15" s="115" t="s">
        <v>163</v>
      </c>
      <c r="T15" s="42" t="e">
        <f>+K15-(K15*#REF!)</f>
        <v>#N/A</v>
      </c>
      <c r="U15" s="113" t="e">
        <f>+AVERAGE(T15:T16)</f>
        <v>#N/A</v>
      </c>
      <c r="V15" s="46" t="str">
        <f>+IF(U16&lt;=5,"Aceptable",IF(AND(U16&gt;5,U16&lt;=10),"Tolerable",IF(AND(U16&gt;10,U16&lt;=30),"Moderado",IF(AND(U16&gt;30,U16&lt;=40),"Importante","Inaceptable"))))</f>
        <v>Aceptable</v>
      </c>
      <c r="W15" s="113" t="s">
        <v>45</v>
      </c>
      <c r="X15" s="113"/>
    </row>
    <row r="16" spans="1:27" ht="86.25" customHeight="1" x14ac:dyDescent="0.2">
      <c r="A16" s="141"/>
      <c r="B16" s="141"/>
      <c r="C16" s="142"/>
      <c r="D16" s="59" t="s">
        <v>123</v>
      </c>
      <c r="E16" s="144"/>
      <c r="F16" s="140"/>
      <c r="G16" s="42" t="e">
        <f>+VLOOKUP(F16,'[1]Tabla de valoración'!$A$5:$B$7,2,0)</f>
        <v>#N/A</v>
      </c>
      <c r="H16" s="140"/>
      <c r="I16" s="42" t="e">
        <f>+VLOOKUP(H16,'[1]Tabla de valoración'!$A$12:$B$15,2,0)</f>
        <v>#N/A</v>
      </c>
      <c r="J16" s="42" t="e">
        <f>G16*I16</f>
        <v>#N/A</v>
      </c>
      <c r="K16" s="113"/>
      <c r="L16" s="140"/>
      <c r="M16" s="113"/>
      <c r="N16" s="140"/>
      <c r="O16" s="140"/>
      <c r="P16" s="146"/>
      <c r="Q16" s="140"/>
      <c r="R16" s="140"/>
      <c r="S16" s="115"/>
      <c r="T16" s="42" t="e">
        <f>+K15-(K15*P16)</f>
        <v>#N/A</v>
      </c>
      <c r="U16" s="113"/>
      <c r="V16" s="46" t="str">
        <f>V15</f>
        <v>Aceptable</v>
      </c>
      <c r="W16" s="113"/>
      <c r="X16" s="113"/>
    </row>
    <row r="17" spans="1:24" ht="62.25" customHeight="1" x14ac:dyDescent="0.2">
      <c r="A17" s="59" t="s">
        <v>136</v>
      </c>
      <c r="B17" s="59" t="s">
        <v>137</v>
      </c>
      <c r="C17" s="60" t="s">
        <v>52</v>
      </c>
      <c r="D17" s="59" t="s">
        <v>140</v>
      </c>
      <c r="E17" s="57" t="s">
        <v>141</v>
      </c>
      <c r="F17" s="42" t="s">
        <v>21</v>
      </c>
      <c r="G17" s="42"/>
      <c r="H17" s="42" t="s">
        <v>33</v>
      </c>
      <c r="I17" s="42"/>
      <c r="J17" s="42"/>
      <c r="K17" s="42"/>
      <c r="L17" s="46" t="str">
        <f>+IF(K17&lt;=5,"Aceptable",IF(AND(K17&gt;5,K17&lt;=10),"Tolerable",IF(AND(K17&gt;10,K17&lt;=30),"Moderado",IF(AND(K17&gt;30,K17&lt;=40),"Importante","Inaceptable"))))</f>
        <v>Aceptable</v>
      </c>
      <c r="M17" s="42"/>
      <c r="N17" s="48" t="s">
        <v>14</v>
      </c>
      <c r="O17" s="42" t="s">
        <v>15</v>
      </c>
      <c r="P17" s="43">
        <v>0.5</v>
      </c>
      <c r="Q17" s="41" t="s">
        <v>149</v>
      </c>
      <c r="R17" s="42"/>
      <c r="S17" s="115" t="s">
        <v>163</v>
      </c>
      <c r="T17" s="42"/>
      <c r="U17" s="42"/>
      <c r="V17" s="46" t="str">
        <f t="shared" ref="V17:V18" si="0">+IF(U17&lt;=5,"Aceptable",IF(AND(U17&gt;5,U17&lt;=10),"Tolerable",IF(AND(U17&gt;10,U17&lt;=30),"Moderado",IF(AND(U17&gt;30,U17&lt;=40),"Importante","Inaceptable"))))</f>
        <v>Aceptable</v>
      </c>
      <c r="W17" s="113" t="s">
        <v>45</v>
      </c>
      <c r="X17" s="113"/>
    </row>
    <row r="18" spans="1:24" ht="62.25" customHeight="1" x14ac:dyDescent="0.2">
      <c r="A18" s="59" t="s">
        <v>120</v>
      </c>
      <c r="B18" s="59" t="s">
        <v>121</v>
      </c>
      <c r="C18" s="60" t="s">
        <v>52</v>
      </c>
      <c r="D18" s="59" t="s">
        <v>138</v>
      </c>
      <c r="E18" s="57" t="s">
        <v>139</v>
      </c>
      <c r="F18" s="42" t="s">
        <v>22</v>
      </c>
      <c r="G18" s="42"/>
      <c r="H18" s="42" t="s">
        <v>24</v>
      </c>
      <c r="I18" s="42"/>
      <c r="J18" s="42"/>
      <c r="K18" s="42"/>
      <c r="L18" s="46" t="str">
        <f>+IF(K18&lt;=5,"Aceptable",IF(AND(K18&gt;5,K18&lt;=10),"Tolerable",IF(AND(K18&gt;10,K18&lt;=30),"Moderado",IF(AND(K18&gt;30,K18&lt;=40),"Importante","Inaceptable"))))</f>
        <v>Aceptable</v>
      </c>
      <c r="M18" s="42"/>
      <c r="N18" s="48" t="s">
        <v>14</v>
      </c>
      <c r="O18" s="42" t="s">
        <v>14</v>
      </c>
      <c r="P18" s="43">
        <v>0.5</v>
      </c>
      <c r="Q18" s="41" t="s">
        <v>150</v>
      </c>
      <c r="R18" s="42"/>
      <c r="S18" s="115"/>
      <c r="T18" s="42"/>
      <c r="U18" s="42"/>
      <c r="V18" s="46" t="str">
        <f t="shared" si="0"/>
        <v>Aceptable</v>
      </c>
      <c r="W18" s="113" t="s">
        <v>45</v>
      </c>
      <c r="X18" s="113"/>
    </row>
    <row r="19" spans="1:24" ht="62.25" customHeight="1" x14ac:dyDescent="0.2">
      <c r="A19" s="62" t="s">
        <v>118</v>
      </c>
      <c r="B19" s="63" t="s">
        <v>119</v>
      </c>
      <c r="C19" s="64" t="s">
        <v>52</v>
      </c>
      <c r="D19" s="65" t="s">
        <v>134</v>
      </c>
      <c r="E19" s="41" t="s">
        <v>135</v>
      </c>
      <c r="F19" s="42" t="s">
        <v>21</v>
      </c>
      <c r="G19" s="42"/>
      <c r="H19" s="42" t="s">
        <v>24</v>
      </c>
      <c r="I19" s="42"/>
      <c r="J19" s="42"/>
      <c r="K19" s="42"/>
      <c r="L19" s="46" t="str">
        <f>+IF(K19&lt;=5,"Aceptable",IF(AND(K19&gt;5,K19&lt;=10),"Tolerable",IF(AND(K19&gt;10,K19&lt;=30),"Moderado",IF(AND(K19&gt;30,K19&lt;=40),"Importante","Inaceptable"))))</f>
        <v>Aceptable</v>
      </c>
      <c r="M19" s="42"/>
      <c r="N19" s="48" t="s">
        <v>14</v>
      </c>
      <c r="O19" s="42" t="s">
        <v>15</v>
      </c>
      <c r="P19" s="43">
        <v>0.5</v>
      </c>
      <c r="Q19" s="41" t="s">
        <v>151</v>
      </c>
      <c r="R19" s="42"/>
      <c r="S19" s="115" t="s">
        <v>163</v>
      </c>
      <c r="T19" s="42"/>
      <c r="U19" s="42"/>
      <c r="V19" s="46" t="str">
        <f t="shared" ref="V19:V20" si="1">+IF(U19&lt;=5,"Aceptable",IF(AND(U19&gt;5,U19&lt;=10),"Tolerable",IF(AND(U19&gt;10,U19&lt;=30),"Moderado",IF(AND(U19&gt;30,U19&lt;=40),"Importante","Inaceptable"))))</f>
        <v>Aceptable</v>
      </c>
      <c r="W19" s="113" t="s">
        <v>45</v>
      </c>
      <c r="X19" s="113"/>
    </row>
    <row r="20" spans="1:24" ht="87.75" customHeight="1" x14ac:dyDescent="0.2">
      <c r="A20" s="59" t="s">
        <v>142</v>
      </c>
      <c r="B20" s="59" t="s">
        <v>98</v>
      </c>
      <c r="C20" s="60" t="s">
        <v>99</v>
      </c>
      <c r="D20" s="58" t="s">
        <v>100</v>
      </c>
      <c r="E20" s="41" t="s">
        <v>101</v>
      </c>
      <c r="F20" s="42" t="s">
        <v>21</v>
      </c>
      <c r="G20" s="42">
        <f>+VLOOKUP(F20,'[1]Tabla de valoración'!$A$5:$B$7,2,0)</f>
        <v>1</v>
      </c>
      <c r="H20" s="46" t="s">
        <v>25</v>
      </c>
      <c r="I20" s="42">
        <f>+VLOOKUP(H20,'[1]Tabla de valoración'!$A$12:$B$15,2,0)</f>
        <v>10</v>
      </c>
      <c r="J20" s="42">
        <f>G20*I20</f>
        <v>10</v>
      </c>
      <c r="K20" s="42">
        <f>+AVERAGE(J20)</f>
        <v>10</v>
      </c>
      <c r="L20" s="46" t="str">
        <f>+IF(K20&lt;=5,"Aceptable",IF(AND(K20&gt;5,K20&lt;=10),"Tolerable",IF(AND(K20&gt;10,K20&lt;=30),"Moderado",IF(AND(K20&gt;30,K20&lt;=40),"Importante","Inaceptable"))))</f>
        <v>Tolerable</v>
      </c>
      <c r="M20" s="42"/>
      <c r="N20" s="42" t="s">
        <v>14</v>
      </c>
      <c r="O20" s="42" t="s">
        <v>14</v>
      </c>
      <c r="P20" s="43">
        <v>0.5</v>
      </c>
      <c r="Q20" s="41" t="s">
        <v>152</v>
      </c>
      <c r="R20" s="42"/>
      <c r="S20" s="115"/>
      <c r="T20" s="42" t="e">
        <f>+K20-(K20*#REF!)</f>
        <v>#REF!</v>
      </c>
      <c r="U20" s="42" t="e">
        <f>+AVERAGE(T20)</f>
        <v>#REF!</v>
      </c>
      <c r="V20" s="73" t="e">
        <f t="shared" si="1"/>
        <v>#REF!</v>
      </c>
      <c r="W20" s="113" t="s">
        <v>44</v>
      </c>
      <c r="X20" s="113"/>
    </row>
    <row r="21" spans="1:24" ht="18" hidden="1" customHeight="1" x14ac:dyDescent="0.2">
      <c r="A21" s="28"/>
      <c r="B21" s="28"/>
      <c r="C21" s="30"/>
      <c r="F21" s="25"/>
      <c r="G21" s="25"/>
      <c r="H21" s="25"/>
      <c r="I21" s="25"/>
      <c r="J21" s="25"/>
      <c r="K21" s="25"/>
      <c r="L21" s="25"/>
      <c r="Q21" s="26"/>
      <c r="R21" s="26"/>
      <c r="S21" s="115" t="s">
        <v>163</v>
      </c>
      <c r="T21" s="26"/>
      <c r="U21" s="26"/>
      <c r="V21" s="95"/>
      <c r="W21" s="95"/>
      <c r="X21" s="95"/>
    </row>
    <row r="22" spans="1:24" ht="18" hidden="1" customHeight="1" x14ac:dyDescent="0.2">
      <c r="A22" s="28"/>
      <c r="B22" s="28"/>
      <c r="C22" s="30"/>
      <c r="F22" s="25"/>
      <c r="G22" s="25"/>
      <c r="H22" s="25"/>
      <c r="I22" s="25"/>
      <c r="J22" s="25"/>
      <c r="K22" s="25"/>
      <c r="L22" s="25"/>
      <c r="Q22" s="26"/>
      <c r="R22" s="26"/>
      <c r="S22" s="115"/>
      <c r="T22" s="26"/>
      <c r="U22" s="26"/>
      <c r="V22" s="95"/>
      <c r="W22" s="95"/>
      <c r="X22" s="95"/>
    </row>
    <row r="23" spans="1:24" ht="24.75" hidden="1" customHeight="1" x14ac:dyDescent="0.2">
      <c r="A23" s="28"/>
      <c r="B23" s="136"/>
      <c r="C23" s="30" t="s">
        <v>104</v>
      </c>
      <c r="F23" s="95"/>
      <c r="H23" s="95"/>
      <c r="L23" s="95"/>
      <c r="Q23" s="26"/>
      <c r="R23" s="26"/>
      <c r="S23" s="115" t="s">
        <v>163</v>
      </c>
      <c r="T23" s="26"/>
      <c r="U23" s="26"/>
      <c r="V23" s="95"/>
      <c r="W23" s="114"/>
      <c r="X23" s="50"/>
    </row>
    <row r="24" spans="1:24" ht="18" hidden="1" customHeight="1" x14ac:dyDescent="0.2">
      <c r="A24" s="28"/>
      <c r="B24" s="136"/>
      <c r="C24" s="30" t="s">
        <v>52</v>
      </c>
      <c r="F24" s="95"/>
      <c r="H24" s="95"/>
      <c r="L24" s="95"/>
      <c r="Q24" s="26"/>
      <c r="R24" s="26"/>
      <c r="S24" s="115"/>
      <c r="T24" s="26"/>
      <c r="U24" s="26"/>
      <c r="V24" s="95"/>
      <c r="W24" s="114"/>
      <c r="X24" s="50"/>
    </row>
    <row r="25" spans="1:24" ht="18" hidden="1" customHeight="1" x14ac:dyDescent="0.2">
      <c r="A25" s="28"/>
      <c r="B25" s="136"/>
      <c r="C25" s="30" t="s">
        <v>105</v>
      </c>
      <c r="F25" s="95"/>
      <c r="H25" s="95"/>
      <c r="L25" s="95"/>
      <c r="Q25" s="26"/>
      <c r="R25" s="26"/>
      <c r="S25" s="115" t="s">
        <v>163</v>
      </c>
      <c r="T25" s="26"/>
      <c r="U25" s="26"/>
      <c r="V25" s="95"/>
      <c r="W25" s="114"/>
      <c r="X25" s="50"/>
    </row>
    <row r="26" spans="1:24" ht="29.25" hidden="1" customHeight="1" x14ac:dyDescent="0.2">
      <c r="A26" s="136"/>
      <c r="B26" s="136"/>
      <c r="C26" s="30" t="s">
        <v>106</v>
      </c>
      <c r="F26" s="95"/>
      <c r="H26" s="95"/>
      <c r="L26" s="95"/>
      <c r="Q26" s="26"/>
      <c r="R26" s="26"/>
      <c r="S26" s="115"/>
      <c r="T26" s="26"/>
      <c r="U26" s="26"/>
      <c r="V26" s="95"/>
      <c r="W26" s="95"/>
      <c r="X26" s="26"/>
    </row>
    <row r="27" spans="1:24" ht="36" hidden="1" customHeight="1" x14ac:dyDescent="0.2">
      <c r="A27" s="136"/>
      <c r="B27" s="136"/>
      <c r="C27" s="30" t="s">
        <v>99</v>
      </c>
      <c r="F27" s="95"/>
      <c r="H27" s="95"/>
      <c r="L27" s="95"/>
      <c r="Q27" s="26"/>
      <c r="R27" s="26"/>
      <c r="S27" s="115" t="s">
        <v>163</v>
      </c>
      <c r="T27" s="26"/>
      <c r="U27" s="26"/>
      <c r="V27" s="95"/>
      <c r="W27" s="95"/>
      <c r="X27" s="26"/>
    </row>
    <row r="28" spans="1:24" ht="33.75" hidden="1" customHeight="1" x14ac:dyDescent="0.2">
      <c r="A28" s="136"/>
      <c r="B28" s="136"/>
      <c r="C28" s="30" t="s">
        <v>107</v>
      </c>
      <c r="F28" s="95"/>
      <c r="H28" s="95"/>
      <c r="L28" s="95"/>
      <c r="Q28" s="26"/>
      <c r="R28" s="26"/>
      <c r="S28" s="115"/>
      <c r="T28" s="26"/>
      <c r="U28" s="26"/>
      <c r="V28" s="95"/>
      <c r="W28" s="95"/>
      <c r="X28" s="26"/>
    </row>
    <row r="29" spans="1:24" ht="28.5" hidden="1" customHeight="1" x14ac:dyDescent="0.2">
      <c r="A29" s="136"/>
      <c r="B29" s="136"/>
      <c r="C29" s="30" t="s">
        <v>108</v>
      </c>
      <c r="F29" s="95"/>
      <c r="H29" s="95"/>
      <c r="L29" s="95"/>
      <c r="Q29" s="26"/>
      <c r="R29" s="26"/>
      <c r="S29" s="115" t="s">
        <v>163</v>
      </c>
      <c r="T29" s="26"/>
      <c r="U29" s="26"/>
      <c r="V29" s="95"/>
      <c r="W29" s="95"/>
      <c r="X29" s="26"/>
    </row>
    <row r="30" spans="1:24" ht="96" hidden="1" customHeight="1" x14ac:dyDescent="0.2">
      <c r="A30" s="136"/>
      <c r="B30" s="136"/>
      <c r="C30" s="30"/>
      <c r="F30" s="95"/>
      <c r="H30" s="95"/>
      <c r="L30" s="95"/>
      <c r="Q30" s="26"/>
      <c r="R30" s="26"/>
      <c r="S30" s="115"/>
      <c r="T30" s="26"/>
      <c r="U30" s="26"/>
      <c r="V30" s="95"/>
      <c r="W30" s="95"/>
      <c r="X30" s="26"/>
    </row>
    <row r="31" spans="1:24" ht="94.5" hidden="1" customHeight="1" x14ac:dyDescent="0.2">
      <c r="A31" s="136"/>
      <c r="B31" s="136"/>
      <c r="C31" s="30"/>
      <c r="F31" s="95"/>
      <c r="H31" s="95"/>
      <c r="L31" s="95"/>
      <c r="Q31" s="26"/>
      <c r="R31" s="26"/>
      <c r="S31" s="115" t="s">
        <v>163</v>
      </c>
      <c r="T31" s="26"/>
      <c r="U31" s="26"/>
      <c r="V31" s="95"/>
      <c r="W31" s="95"/>
      <c r="X31" s="26"/>
    </row>
    <row r="32" spans="1:24" ht="87.75" hidden="1" customHeight="1" x14ac:dyDescent="0.2">
      <c r="A32" s="136"/>
      <c r="B32" s="136"/>
      <c r="C32" s="137"/>
      <c r="F32" s="95"/>
      <c r="H32" s="95"/>
      <c r="L32" s="95"/>
      <c r="Q32" s="26"/>
      <c r="R32" s="26"/>
      <c r="S32" s="115"/>
      <c r="T32" s="26"/>
      <c r="U32" s="26"/>
      <c r="V32" s="95"/>
      <c r="W32" s="95"/>
      <c r="X32" s="26"/>
    </row>
    <row r="33" spans="1:24" ht="118.5" hidden="1" customHeight="1" x14ac:dyDescent="0.2">
      <c r="A33" s="136"/>
      <c r="B33" s="136"/>
      <c r="C33" s="137"/>
      <c r="F33" s="95"/>
      <c r="H33" s="95"/>
      <c r="L33" s="95"/>
      <c r="Q33" s="26"/>
      <c r="R33" s="26"/>
      <c r="S33" s="115" t="s">
        <v>163</v>
      </c>
      <c r="T33" s="26"/>
      <c r="U33" s="26"/>
      <c r="V33" s="95"/>
      <c r="W33" s="95"/>
      <c r="X33" s="26"/>
    </row>
    <row r="34" spans="1:24" ht="89.25" hidden="1" customHeight="1" x14ac:dyDescent="0.2">
      <c r="A34" s="136"/>
      <c r="B34" s="136"/>
      <c r="C34" s="137"/>
      <c r="F34" s="95"/>
      <c r="H34" s="95"/>
      <c r="L34" s="95"/>
      <c r="Q34" s="26"/>
      <c r="R34" s="26"/>
      <c r="S34" s="115"/>
      <c r="T34" s="26"/>
      <c r="U34" s="26"/>
      <c r="V34" s="95"/>
      <c r="W34" s="95"/>
      <c r="X34" s="26"/>
    </row>
    <row r="35" spans="1:24" ht="141" hidden="1" customHeight="1" x14ac:dyDescent="0.2">
      <c r="A35" s="136"/>
      <c r="B35" s="136"/>
      <c r="C35" s="137"/>
      <c r="F35" s="95"/>
      <c r="H35" s="95"/>
      <c r="L35" s="95"/>
      <c r="Q35" s="26"/>
      <c r="R35" s="26"/>
      <c r="S35" s="115" t="s">
        <v>163</v>
      </c>
      <c r="T35" s="26"/>
      <c r="U35" s="26"/>
      <c r="V35" s="95"/>
      <c r="W35" s="95"/>
      <c r="X35" s="26"/>
    </row>
    <row r="36" spans="1:24" ht="119.25" hidden="1" customHeight="1" x14ac:dyDescent="0.2">
      <c r="A36" s="136"/>
      <c r="B36" s="136"/>
      <c r="C36" s="137"/>
      <c r="F36" s="95"/>
      <c r="H36" s="95"/>
      <c r="L36" s="95"/>
      <c r="Q36" s="26"/>
      <c r="R36" s="26"/>
      <c r="S36" s="115"/>
      <c r="T36" s="26"/>
      <c r="U36" s="26"/>
      <c r="V36" s="95"/>
      <c r="W36" s="95"/>
      <c r="X36" s="26"/>
    </row>
    <row r="37" spans="1:24" ht="109.5" hidden="1" customHeight="1" x14ac:dyDescent="0.2">
      <c r="A37" s="136"/>
      <c r="B37" s="136"/>
      <c r="C37" s="137"/>
      <c r="F37" s="95"/>
      <c r="H37" s="95"/>
      <c r="L37" s="95"/>
      <c r="Q37" s="26"/>
      <c r="R37" s="26"/>
      <c r="S37" s="115" t="s">
        <v>163</v>
      </c>
      <c r="T37" s="26"/>
      <c r="U37" s="26"/>
      <c r="V37" s="95"/>
      <c r="W37" s="95"/>
      <c r="X37" s="26"/>
    </row>
    <row r="38" spans="1:24" ht="72" hidden="1" customHeight="1" x14ac:dyDescent="0.2">
      <c r="A38" s="136"/>
      <c r="B38" s="136"/>
      <c r="C38" s="137"/>
      <c r="F38" s="95"/>
      <c r="H38" s="95"/>
      <c r="L38" s="95"/>
      <c r="Q38" s="26"/>
      <c r="R38" s="26"/>
      <c r="S38" s="115"/>
      <c r="T38" s="26"/>
      <c r="U38" s="26"/>
      <c r="V38" s="95"/>
      <c r="W38" s="95"/>
      <c r="X38" s="50"/>
    </row>
    <row r="39" spans="1:24" ht="72" hidden="1" customHeight="1" x14ac:dyDescent="0.2">
      <c r="A39" s="136"/>
      <c r="B39" s="136"/>
      <c r="C39" s="137"/>
      <c r="F39" s="95"/>
      <c r="H39" s="95"/>
      <c r="L39" s="95"/>
      <c r="Q39" s="26"/>
      <c r="R39" s="26"/>
      <c r="S39" s="115" t="s">
        <v>163</v>
      </c>
      <c r="T39" s="26"/>
      <c r="U39" s="26"/>
      <c r="V39" s="95"/>
      <c r="W39" s="95"/>
      <c r="X39" s="50"/>
    </row>
    <row r="40" spans="1:24" ht="72" hidden="1" customHeight="1" x14ac:dyDescent="0.2">
      <c r="A40" s="136"/>
      <c r="B40" s="136"/>
      <c r="C40" s="137"/>
      <c r="F40" s="95"/>
      <c r="H40" s="95"/>
      <c r="L40" s="95"/>
      <c r="Q40" s="26"/>
      <c r="R40" s="26"/>
      <c r="S40" s="115"/>
      <c r="T40" s="26"/>
      <c r="U40" s="26"/>
      <c r="V40" s="95"/>
      <c r="W40" s="95"/>
      <c r="X40" s="50"/>
    </row>
    <row r="41" spans="1:24" ht="84.75" hidden="1" customHeight="1" x14ac:dyDescent="0.2">
      <c r="A41" s="136"/>
      <c r="B41" s="136"/>
      <c r="C41" s="137"/>
      <c r="F41" s="95"/>
      <c r="H41" s="95"/>
      <c r="L41" s="95"/>
      <c r="Q41" s="26"/>
      <c r="R41" s="26"/>
      <c r="S41" s="115" t="s">
        <v>163</v>
      </c>
      <c r="T41" s="26"/>
      <c r="U41" s="26"/>
      <c r="V41" s="95"/>
      <c r="W41" s="95"/>
      <c r="X41" s="50"/>
    </row>
    <row r="42" spans="1:24" ht="97.5" hidden="1" customHeight="1" x14ac:dyDescent="0.2">
      <c r="A42" s="136"/>
      <c r="B42" s="136"/>
      <c r="C42" s="137"/>
      <c r="F42" s="95"/>
      <c r="H42" s="95"/>
      <c r="L42" s="95"/>
      <c r="Q42" s="26"/>
      <c r="R42" s="26"/>
      <c r="S42" s="115"/>
      <c r="T42" s="26"/>
      <c r="U42" s="26"/>
      <c r="V42" s="95"/>
      <c r="W42" s="95"/>
      <c r="X42" s="50"/>
    </row>
    <row r="43" spans="1:24" ht="83.25" hidden="1" customHeight="1" x14ac:dyDescent="0.2">
      <c r="A43" s="136"/>
      <c r="B43" s="136"/>
      <c r="C43" s="137"/>
      <c r="F43" s="95"/>
      <c r="H43" s="95"/>
      <c r="L43" s="95"/>
      <c r="Q43" s="26"/>
      <c r="R43" s="26"/>
      <c r="S43" s="115" t="s">
        <v>163</v>
      </c>
      <c r="T43" s="26"/>
      <c r="U43" s="26"/>
      <c r="V43" s="95"/>
      <c r="W43" s="95"/>
      <c r="X43" s="50"/>
    </row>
    <row r="44" spans="1:24" ht="61.5" hidden="1" customHeight="1" x14ac:dyDescent="0.2">
      <c r="A44" s="136"/>
      <c r="B44" s="136"/>
      <c r="C44" s="137"/>
      <c r="F44" s="95"/>
      <c r="H44" s="95"/>
      <c r="L44" s="95"/>
      <c r="Q44" s="26"/>
      <c r="R44" s="26"/>
      <c r="S44" s="115"/>
      <c r="T44" s="26"/>
      <c r="U44" s="26"/>
      <c r="V44" s="95"/>
      <c r="W44" s="95"/>
      <c r="X44" s="26"/>
    </row>
    <row r="45" spans="1:24" ht="61.5" hidden="1" customHeight="1" x14ac:dyDescent="0.2">
      <c r="A45" s="136"/>
      <c r="B45" s="136"/>
      <c r="C45" s="137"/>
      <c r="F45" s="95"/>
      <c r="H45" s="95"/>
      <c r="L45" s="95"/>
      <c r="Q45" s="26"/>
      <c r="R45" s="26"/>
      <c r="S45" s="115" t="s">
        <v>163</v>
      </c>
      <c r="T45" s="26"/>
      <c r="U45" s="26"/>
      <c r="V45" s="95"/>
      <c r="W45" s="95"/>
      <c r="X45" s="26"/>
    </row>
    <row r="46" spans="1:24" ht="61.5" hidden="1" customHeight="1" x14ac:dyDescent="0.2">
      <c r="A46" s="136"/>
      <c r="B46" s="136"/>
      <c r="C46" s="137"/>
      <c r="F46" s="95"/>
      <c r="H46" s="95"/>
      <c r="L46" s="95"/>
      <c r="Q46" s="26"/>
      <c r="R46" s="26"/>
      <c r="S46" s="115"/>
      <c r="T46" s="26"/>
      <c r="U46" s="26"/>
      <c r="V46" s="95"/>
      <c r="W46" s="95"/>
      <c r="X46" s="26"/>
    </row>
    <row r="47" spans="1:24" s="52" customFormat="1" ht="79.5" hidden="1" customHeight="1" x14ac:dyDescent="0.2">
      <c r="A47" s="136"/>
      <c r="B47" s="136"/>
      <c r="C47" s="137"/>
      <c r="D47" s="50"/>
      <c r="E47" s="50"/>
      <c r="F47" s="112"/>
      <c r="G47" s="50"/>
      <c r="H47" s="112"/>
      <c r="I47" s="50"/>
      <c r="J47" s="50"/>
      <c r="K47" s="50"/>
      <c r="L47" s="95"/>
      <c r="M47" s="27"/>
      <c r="N47" s="27"/>
      <c r="O47" s="27"/>
      <c r="P47" s="27"/>
      <c r="Q47" s="26"/>
      <c r="R47" s="26"/>
      <c r="S47" s="115" t="s">
        <v>163</v>
      </c>
      <c r="T47" s="26"/>
      <c r="U47" s="26"/>
      <c r="V47" s="95"/>
      <c r="W47" s="112"/>
      <c r="X47" s="26"/>
    </row>
    <row r="48" spans="1:24" s="52" customFormat="1" ht="79.5" hidden="1" customHeight="1" x14ac:dyDescent="0.2">
      <c r="A48" s="136"/>
      <c r="B48" s="136"/>
      <c r="C48" s="137"/>
      <c r="D48" s="50"/>
      <c r="E48" s="50"/>
      <c r="F48" s="112"/>
      <c r="G48" s="50"/>
      <c r="H48" s="112"/>
      <c r="I48" s="50"/>
      <c r="J48" s="50"/>
      <c r="K48" s="50"/>
      <c r="L48" s="95"/>
      <c r="M48" s="27"/>
      <c r="N48" s="27"/>
      <c r="O48" s="27"/>
      <c r="P48" s="27"/>
      <c r="Q48" s="26"/>
      <c r="R48" s="26"/>
      <c r="S48" s="115"/>
      <c r="T48" s="26"/>
      <c r="U48" s="26"/>
      <c r="V48" s="95"/>
      <c r="W48" s="112"/>
      <c r="X48" s="26"/>
    </row>
    <row r="49" spans="1:24" s="52" customFormat="1" ht="79.5" hidden="1" customHeight="1" x14ac:dyDescent="0.2">
      <c r="A49" s="136"/>
      <c r="B49" s="136"/>
      <c r="C49" s="137"/>
      <c r="D49" s="50"/>
      <c r="E49" s="50"/>
      <c r="F49" s="112"/>
      <c r="G49" s="50"/>
      <c r="H49" s="112"/>
      <c r="I49" s="50"/>
      <c r="J49" s="50"/>
      <c r="K49" s="50"/>
      <c r="L49" s="95"/>
      <c r="M49" s="27"/>
      <c r="N49" s="27"/>
      <c r="O49" s="27"/>
      <c r="P49" s="27"/>
      <c r="Q49" s="26"/>
      <c r="R49" s="26"/>
      <c r="S49" s="115" t="s">
        <v>163</v>
      </c>
      <c r="T49" s="26"/>
      <c r="U49" s="26"/>
      <c r="V49" s="95"/>
      <c r="W49" s="112"/>
      <c r="X49" s="26"/>
    </row>
    <row r="50" spans="1:24" s="52" customFormat="1" ht="95.25" hidden="1" customHeight="1" x14ac:dyDescent="0.2">
      <c r="A50" s="136"/>
      <c r="B50" s="136"/>
      <c r="C50" s="137"/>
      <c r="D50" s="50"/>
      <c r="E50" s="50"/>
      <c r="F50" s="95"/>
      <c r="G50" s="27"/>
      <c r="H50" s="95"/>
      <c r="I50" s="27"/>
      <c r="J50" s="27"/>
      <c r="K50" s="27"/>
      <c r="L50" s="95"/>
      <c r="M50" s="27"/>
      <c r="N50" s="27"/>
      <c r="O50" s="27"/>
      <c r="P50" s="27"/>
      <c r="Q50" s="26"/>
      <c r="R50" s="26"/>
      <c r="S50" s="115"/>
      <c r="T50" s="26"/>
      <c r="U50" s="26"/>
      <c r="V50" s="95"/>
      <c r="W50" s="95"/>
      <c r="X50" s="26"/>
    </row>
    <row r="51" spans="1:24" s="52" customFormat="1" ht="79.5" hidden="1" customHeight="1" x14ac:dyDescent="0.2">
      <c r="A51" s="136"/>
      <c r="B51" s="136"/>
      <c r="C51" s="137"/>
      <c r="D51" s="50"/>
      <c r="E51" s="50"/>
      <c r="F51" s="95"/>
      <c r="G51" s="27"/>
      <c r="H51" s="95"/>
      <c r="I51" s="27"/>
      <c r="J51" s="27"/>
      <c r="K51" s="27"/>
      <c r="L51" s="95"/>
      <c r="M51" s="27"/>
      <c r="N51" s="27"/>
      <c r="O51" s="27"/>
      <c r="P51" s="27"/>
      <c r="Q51" s="26"/>
      <c r="R51" s="26"/>
      <c r="S51" s="115" t="s">
        <v>163</v>
      </c>
      <c r="T51" s="26"/>
      <c r="U51" s="26"/>
      <c r="V51" s="95"/>
      <c r="W51" s="95"/>
      <c r="X51" s="26"/>
    </row>
    <row r="52" spans="1:24" s="52" customFormat="1" ht="126" hidden="1" customHeight="1" x14ac:dyDescent="0.2">
      <c r="A52" s="136"/>
      <c r="B52" s="136"/>
      <c r="C52" s="137"/>
      <c r="D52" s="50"/>
      <c r="E52" s="50"/>
      <c r="F52" s="95"/>
      <c r="G52" s="27"/>
      <c r="H52" s="95"/>
      <c r="I52" s="27"/>
      <c r="J52" s="27"/>
      <c r="K52" s="27"/>
      <c r="L52" s="95"/>
      <c r="M52" s="27"/>
      <c r="N52" s="27"/>
      <c r="O52" s="27"/>
      <c r="P52" s="27"/>
      <c r="Q52" s="26"/>
      <c r="R52" s="26"/>
      <c r="S52" s="115"/>
      <c r="T52" s="26"/>
      <c r="U52" s="26"/>
      <c r="V52" s="95"/>
      <c r="W52" s="95"/>
      <c r="X52" s="26"/>
    </row>
    <row r="53" spans="1:24" s="52" customFormat="1" ht="102" hidden="1" customHeight="1" x14ac:dyDescent="0.2">
      <c r="A53" s="136"/>
      <c r="B53" s="136"/>
      <c r="C53" s="137"/>
      <c r="D53" s="50"/>
      <c r="E53" s="50"/>
      <c r="F53" s="95"/>
      <c r="G53" s="27"/>
      <c r="H53" s="95"/>
      <c r="I53" s="27"/>
      <c r="J53" s="27"/>
      <c r="K53" s="27"/>
      <c r="L53" s="95"/>
      <c r="M53" s="27"/>
      <c r="N53" s="27"/>
      <c r="O53" s="27"/>
      <c r="P53" s="27"/>
      <c r="Q53" s="26"/>
      <c r="R53" s="26"/>
      <c r="S53" s="115" t="s">
        <v>163</v>
      </c>
      <c r="T53" s="26"/>
      <c r="U53" s="26"/>
      <c r="V53" s="95"/>
      <c r="W53" s="95"/>
      <c r="X53" s="26"/>
    </row>
    <row r="54" spans="1:24" s="52" customFormat="1" ht="79.5" hidden="1" customHeight="1" x14ac:dyDescent="0.2">
      <c r="A54" s="136"/>
      <c r="B54" s="136"/>
      <c r="C54" s="137"/>
      <c r="D54" s="50"/>
      <c r="E54" s="50"/>
      <c r="F54" s="95"/>
      <c r="G54" s="27"/>
      <c r="H54" s="95"/>
      <c r="I54" s="27"/>
      <c r="J54" s="27"/>
      <c r="K54" s="27"/>
      <c r="L54" s="95"/>
      <c r="M54" s="27"/>
      <c r="N54" s="27"/>
      <c r="O54" s="27"/>
      <c r="P54" s="27"/>
      <c r="Q54" s="26"/>
      <c r="R54" s="26"/>
      <c r="S54" s="115"/>
      <c r="T54" s="26"/>
      <c r="U54" s="26"/>
      <c r="V54" s="95"/>
      <c r="W54" s="95"/>
      <c r="X54" s="26"/>
    </row>
    <row r="55" spans="1:24" s="52" customFormat="1" ht="11.25" hidden="1" customHeight="1" x14ac:dyDescent="0.2">
      <c r="A55" s="136"/>
      <c r="B55" s="136"/>
      <c r="C55" s="137"/>
      <c r="D55" s="50"/>
      <c r="E55" s="50"/>
      <c r="F55" s="95"/>
      <c r="G55" s="27"/>
      <c r="H55" s="95"/>
      <c r="I55" s="27"/>
      <c r="J55" s="27"/>
      <c r="K55" s="27"/>
      <c r="L55" s="95"/>
      <c r="M55" s="27"/>
      <c r="N55" s="27"/>
      <c r="O55" s="27"/>
      <c r="P55" s="27"/>
      <c r="Q55" s="26"/>
      <c r="R55" s="26"/>
      <c r="S55" s="115" t="s">
        <v>163</v>
      </c>
      <c r="T55" s="26"/>
      <c r="U55" s="26"/>
      <c r="V55" s="95"/>
      <c r="W55" s="95"/>
      <c r="X55" s="26"/>
    </row>
    <row r="56" spans="1:24" s="52" customFormat="1" ht="11.25" hidden="1" customHeight="1" x14ac:dyDescent="0.2">
      <c r="A56" s="136"/>
      <c r="B56" s="136"/>
      <c r="C56" s="137"/>
      <c r="D56" s="50"/>
      <c r="E56" s="50"/>
      <c r="F56" s="95"/>
      <c r="G56" s="27"/>
      <c r="H56" s="95"/>
      <c r="I56" s="27"/>
      <c r="J56" s="27"/>
      <c r="K56" s="27"/>
      <c r="L56" s="95"/>
      <c r="M56" s="27"/>
      <c r="N56" s="27"/>
      <c r="O56" s="27"/>
      <c r="P56" s="27"/>
      <c r="Q56" s="26"/>
      <c r="R56" s="26"/>
      <c r="S56" s="115"/>
      <c r="T56" s="26"/>
      <c r="U56" s="26"/>
      <c r="V56" s="95"/>
      <c r="W56" s="95"/>
      <c r="X56" s="26"/>
    </row>
    <row r="57" spans="1:24" s="52" customFormat="1" ht="11.25" hidden="1" customHeight="1" x14ac:dyDescent="0.2">
      <c r="A57" s="136"/>
      <c r="B57" s="136"/>
      <c r="C57" s="137"/>
      <c r="D57" s="50"/>
      <c r="E57" s="50"/>
      <c r="F57" s="95"/>
      <c r="G57" s="27"/>
      <c r="H57" s="95"/>
      <c r="I57" s="27"/>
      <c r="J57" s="27"/>
      <c r="K57" s="27"/>
      <c r="L57" s="95"/>
      <c r="M57" s="27"/>
      <c r="N57" s="27"/>
      <c r="O57" s="27"/>
      <c r="P57" s="27"/>
      <c r="Q57" s="26"/>
      <c r="R57" s="26"/>
      <c r="S57" s="115" t="s">
        <v>163</v>
      </c>
      <c r="T57" s="26"/>
      <c r="U57" s="26"/>
      <c r="V57" s="95"/>
      <c r="W57" s="95"/>
      <c r="X57" s="26"/>
    </row>
    <row r="58" spans="1:24" s="52" customFormat="1" ht="11.25" hidden="1" customHeight="1" x14ac:dyDescent="0.2">
      <c r="A58" s="136"/>
      <c r="B58" s="136"/>
      <c r="C58" s="137"/>
      <c r="D58" s="50"/>
      <c r="E58" s="50"/>
      <c r="F58" s="95"/>
      <c r="G58" s="27"/>
      <c r="H58" s="95"/>
      <c r="I58" s="27"/>
      <c r="J58" s="27"/>
      <c r="K58" s="27"/>
      <c r="L58" s="95"/>
      <c r="M58" s="27"/>
      <c r="N58" s="27"/>
      <c r="O58" s="27"/>
      <c r="P58" s="27"/>
      <c r="Q58" s="26"/>
      <c r="R58" s="26"/>
      <c r="S58" s="115"/>
      <c r="T58" s="26"/>
      <c r="U58" s="26"/>
      <c r="V58" s="95"/>
      <c r="W58" s="95"/>
      <c r="X58" s="26"/>
    </row>
    <row r="59" spans="1:24" s="52" customFormat="1" ht="11.25" hidden="1" customHeight="1" x14ac:dyDescent="0.2">
      <c r="A59" s="136"/>
      <c r="B59" s="136"/>
      <c r="C59" s="137"/>
      <c r="D59" s="50"/>
      <c r="E59" s="50"/>
      <c r="F59" s="95"/>
      <c r="G59" s="27"/>
      <c r="H59" s="95"/>
      <c r="I59" s="27"/>
      <c r="J59" s="27"/>
      <c r="K59" s="27"/>
      <c r="L59" s="95"/>
      <c r="M59" s="27"/>
      <c r="N59" s="27"/>
      <c r="O59" s="27"/>
      <c r="P59" s="27"/>
      <c r="Q59" s="26"/>
      <c r="R59" s="26"/>
      <c r="S59" s="115" t="s">
        <v>163</v>
      </c>
      <c r="T59" s="26"/>
      <c r="U59" s="26"/>
      <c r="V59" s="95"/>
      <c r="W59" s="95"/>
      <c r="X59" s="26"/>
    </row>
    <row r="60" spans="1:24" s="52" customFormat="1" ht="11.25" hidden="1" customHeight="1" x14ac:dyDescent="0.2">
      <c r="A60" s="136"/>
      <c r="B60" s="136"/>
      <c r="C60" s="137"/>
      <c r="D60" s="50"/>
      <c r="E60" s="50"/>
      <c r="F60" s="95"/>
      <c r="G60" s="27"/>
      <c r="H60" s="95"/>
      <c r="I60" s="27"/>
      <c r="J60" s="27"/>
      <c r="K60" s="27"/>
      <c r="L60" s="95"/>
      <c r="M60" s="27"/>
      <c r="N60" s="27"/>
      <c r="O60" s="27"/>
      <c r="P60" s="27"/>
      <c r="Q60" s="26"/>
      <c r="R60" s="26"/>
      <c r="S60" s="115"/>
      <c r="T60" s="26"/>
      <c r="U60" s="26"/>
      <c r="V60" s="95"/>
      <c r="W60" s="95"/>
      <c r="X60" s="26"/>
    </row>
    <row r="61" spans="1:24" s="52" customFormat="1" ht="79.5" hidden="1" customHeight="1" x14ac:dyDescent="0.2">
      <c r="A61" s="136"/>
      <c r="B61" s="136"/>
      <c r="C61" s="137"/>
      <c r="D61" s="50"/>
      <c r="E61" s="50"/>
      <c r="F61" s="95"/>
      <c r="G61" s="27"/>
      <c r="H61" s="95"/>
      <c r="I61" s="27"/>
      <c r="J61" s="27"/>
      <c r="K61" s="27"/>
      <c r="L61" s="95"/>
      <c r="M61" s="27"/>
      <c r="N61" s="27"/>
      <c r="O61" s="27"/>
      <c r="P61" s="27"/>
      <c r="Q61" s="26"/>
      <c r="R61" s="26"/>
      <c r="S61" s="115" t="s">
        <v>163</v>
      </c>
      <c r="T61" s="26"/>
      <c r="U61" s="26"/>
      <c r="V61" s="95"/>
      <c r="W61" s="95"/>
      <c r="X61" s="26"/>
    </row>
    <row r="62" spans="1:24" s="52" customFormat="1" ht="79.5" hidden="1" customHeight="1" x14ac:dyDescent="0.2">
      <c r="A62" s="136"/>
      <c r="B62" s="136"/>
      <c r="C62" s="137"/>
      <c r="D62" s="50"/>
      <c r="E62" s="50"/>
      <c r="F62" s="95"/>
      <c r="G62" s="27"/>
      <c r="H62" s="95"/>
      <c r="I62" s="27"/>
      <c r="J62" s="27"/>
      <c r="K62" s="27"/>
      <c r="L62" s="95"/>
      <c r="M62" s="27"/>
      <c r="N62" s="27"/>
      <c r="O62" s="27"/>
      <c r="P62" s="27"/>
      <c r="Q62" s="26"/>
      <c r="R62" s="26"/>
      <c r="S62" s="115"/>
      <c r="T62" s="26"/>
      <c r="U62" s="26"/>
      <c r="V62" s="95"/>
      <c r="W62" s="95"/>
      <c r="X62" s="26"/>
    </row>
    <row r="63" spans="1:24" s="52" customFormat="1" ht="79.5" hidden="1" customHeight="1" x14ac:dyDescent="0.2">
      <c r="A63" s="136"/>
      <c r="B63" s="136"/>
      <c r="C63" s="137"/>
      <c r="D63" s="50"/>
      <c r="E63" s="50"/>
      <c r="F63" s="95"/>
      <c r="G63" s="27"/>
      <c r="H63" s="95"/>
      <c r="I63" s="27"/>
      <c r="J63" s="27"/>
      <c r="K63" s="27"/>
      <c r="L63" s="95"/>
      <c r="M63" s="27"/>
      <c r="N63" s="27"/>
      <c r="O63" s="27"/>
      <c r="P63" s="27"/>
      <c r="Q63" s="26"/>
      <c r="R63" s="26"/>
      <c r="S63" s="115" t="s">
        <v>163</v>
      </c>
      <c r="T63" s="26"/>
      <c r="U63" s="26"/>
      <c r="V63" s="95"/>
      <c r="W63" s="95"/>
      <c r="X63" s="26"/>
    </row>
    <row r="64" spans="1:24" s="52" customFormat="1" ht="79.5" hidden="1" customHeight="1" x14ac:dyDescent="0.2">
      <c r="A64" s="136"/>
      <c r="B64" s="136"/>
      <c r="C64" s="138"/>
      <c r="D64" s="50"/>
      <c r="E64" s="50"/>
      <c r="F64" s="95"/>
      <c r="G64" s="27"/>
      <c r="H64" s="95"/>
      <c r="I64" s="27"/>
      <c r="J64" s="27"/>
      <c r="K64" s="27"/>
      <c r="L64" s="95"/>
      <c r="M64" s="27"/>
      <c r="N64" s="27"/>
      <c r="O64" s="27"/>
      <c r="P64" s="27"/>
      <c r="Q64" s="25"/>
      <c r="R64" s="25"/>
      <c r="S64" s="115"/>
      <c r="T64" s="25"/>
      <c r="U64" s="25"/>
      <c r="V64" s="95"/>
      <c r="W64" s="112"/>
      <c r="X64" s="53"/>
    </row>
    <row r="65" spans="1:24" s="52" customFormat="1" ht="79.5" hidden="1" customHeight="1" x14ac:dyDescent="0.2">
      <c r="A65" s="136"/>
      <c r="B65" s="136"/>
      <c r="C65" s="138"/>
      <c r="D65" s="50"/>
      <c r="E65" s="50"/>
      <c r="F65" s="95"/>
      <c r="G65" s="27"/>
      <c r="H65" s="95"/>
      <c r="I65" s="27"/>
      <c r="J65" s="27"/>
      <c r="K65" s="27"/>
      <c r="L65" s="95"/>
      <c r="M65" s="27"/>
      <c r="N65" s="27"/>
      <c r="O65" s="27"/>
      <c r="P65" s="27"/>
      <c r="Q65" s="25"/>
      <c r="R65" s="25"/>
      <c r="S65" s="115" t="s">
        <v>163</v>
      </c>
      <c r="T65" s="25"/>
      <c r="U65" s="25"/>
      <c r="V65" s="95"/>
      <c r="W65" s="112"/>
      <c r="X65" s="53"/>
    </row>
    <row r="66" spans="1:24" s="52" customFormat="1" ht="79.5" hidden="1" customHeight="1" x14ac:dyDescent="0.2">
      <c r="A66" s="136"/>
      <c r="B66" s="136"/>
      <c r="C66" s="138"/>
      <c r="D66" s="50"/>
      <c r="E66" s="50"/>
      <c r="F66" s="95"/>
      <c r="G66" s="27"/>
      <c r="H66" s="95"/>
      <c r="I66" s="27"/>
      <c r="J66" s="27"/>
      <c r="K66" s="27"/>
      <c r="L66" s="95"/>
      <c r="M66" s="27"/>
      <c r="N66" s="27"/>
      <c r="O66" s="27"/>
      <c r="P66" s="27"/>
      <c r="Q66" s="25"/>
      <c r="R66" s="25"/>
      <c r="S66" s="115"/>
      <c r="T66" s="25"/>
      <c r="U66" s="25"/>
      <c r="V66" s="95"/>
      <c r="W66" s="112"/>
      <c r="X66" s="53"/>
    </row>
    <row r="67" spans="1:24" ht="117.75" hidden="1" customHeight="1" x14ac:dyDescent="0.2">
      <c r="A67" s="136"/>
      <c r="B67" s="136"/>
      <c r="C67" s="137"/>
      <c r="F67" s="95"/>
      <c r="H67" s="95"/>
      <c r="L67" s="95"/>
      <c r="Q67" s="26"/>
      <c r="R67" s="26"/>
      <c r="S67" s="115" t="s">
        <v>163</v>
      </c>
      <c r="T67" s="26"/>
      <c r="U67" s="26"/>
      <c r="V67" s="95"/>
      <c r="W67" s="95"/>
      <c r="X67" s="26"/>
    </row>
    <row r="68" spans="1:24" ht="87.75" hidden="1" customHeight="1" x14ac:dyDescent="0.2">
      <c r="A68" s="136"/>
      <c r="B68" s="136"/>
      <c r="C68" s="137"/>
      <c r="F68" s="95"/>
      <c r="H68" s="95"/>
      <c r="L68" s="95"/>
      <c r="Q68" s="26"/>
      <c r="R68" s="26"/>
      <c r="S68" s="115"/>
      <c r="T68" s="26"/>
      <c r="U68" s="26"/>
      <c r="V68" s="95"/>
      <c r="W68" s="95"/>
      <c r="X68" s="26"/>
    </row>
    <row r="69" spans="1:24" ht="73.5" hidden="1" customHeight="1" x14ac:dyDescent="0.2">
      <c r="A69" s="136"/>
      <c r="B69" s="136"/>
      <c r="C69" s="137"/>
      <c r="F69" s="95"/>
      <c r="H69" s="95"/>
      <c r="L69" s="95"/>
      <c r="Q69" s="26"/>
      <c r="R69" s="26"/>
      <c r="S69" s="115" t="s">
        <v>163</v>
      </c>
      <c r="T69" s="26"/>
      <c r="U69" s="26"/>
      <c r="V69" s="95"/>
      <c r="W69" s="95"/>
      <c r="X69" s="26"/>
    </row>
    <row r="70" spans="1:24" ht="91.5" hidden="1" customHeight="1" x14ac:dyDescent="0.2">
      <c r="A70" s="136"/>
      <c r="B70" s="136"/>
      <c r="C70" s="137"/>
      <c r="F70" s="95"/>
      <c r="H70" s="95"/>
      <c r="L70" s="95"/>
      <c r="Q70" s="26"/>
      <c r="R70" s="26"/>
      <c r="S70" s="115"/>
      <c r="T70" s="26"/>
      <c r="U70" s="26"/>
      <c r="V70" s="95"/>
      <c r="W70" s="95"/>
      <c r="X70" s="26"/>
    </row>
    <row r="71" spans="1:24" ht="81" hidden="1" customHeight="1" x14ac:dyDescent="0.2">
      <c r="A71" s="136"/>
      <c r="B71" s="136"/>
      <c r="C71" s="137"/>
      <c r="F71" s="95"/>
      <c r="H71" s="95"/>
      <c r="L71" s="95"/>
      <c r="Q71" s="26"/>
      <c r="R71" s="26"/>
      <c r="S71" s="115" t="s">
        <v>163</v>
      </c>
      <c r="T71" s="26"/>
      <c r="U71" s="26"/>
      <c r="V71" s="95"/>
      <c r="W71" s="95"/>
      <c r="X71" s="26"/>
    </row>
    <row r="72" spans="1:24" ht="54" hidden="1" customHeight="1" x14ac:dyDescent="0.2">
      <c r="A72" s="136"/>
      <c r="B72" s="136"/>
      <c r="C72" s="137"/>
      <c r="F72" s="95"/>
      <c r="H72" s="95"/>
      <c r="L72" s="95"/>
      <c r="Q72" s="26"/>
      <c r="R72" s="26"/>
      <c r="S72" s="115"/>
      <c r="T72" s="26"/>
      <c r="U72" s="26"/>
      <c r="V72" s="95"/>
      <c r="W72" s="95"/>
      <c r="X72" s="26"/>
    </row>
    <row r="73" spans="1:24" ht="73.5" hidden="1" customHeight="1" x14ac:dyDescent="0.2">
      <c r="A73" s="136"/>
      <c r="B73" s="136"/>
      <c r="C73" s="137"/>
      <c r="F73" s="95"/>
      <c r="H73" s="95"/>
      <c r="L73" s="95"/>
      <c r="Q73" s="26"/>
      <c r="R73" s="26"/>
      <c r="S73" s="115" t="s">
        <v>163</v>
      </c>
      <c r="T73" s="26"/>
      <c r="U73" s="26"/>
      <c r="V73" s="95"/>
      <c r="W73" s="95"/>
      <c r="X73" s="26"/>
    </row>
    <row r="74" spans="1:24" ht="48" hidden="1" customHeight="1" x14ac:dyDescent="0.2">
      <c r="A74" s="136"/>
      <c r="B74" s="136"/>
      <c r="C74" s="137"/>
      <c r="F74" s="95"/>
      <c r="H74" s="95"/>
      <c r="L74" s="95"/>
      <c r="Q74" s="26"/>
      <c r="R74" s="26"/>
      <c r="S74" s="115"/>
      <c r="T74" s="26"/>
      <c r="U74" s="26"/>
      <c r="V74" s="95"/>
      <c r="W74" s="95"/>
      <c r="X74" s="26"/>
    </row>
    <row r="75" spans="1:24" ht="63.75" hidden="1" customHeight="1" x14ac:dyDescent="0.2">
      <c r="A75" s="136"/>
      <c r="B75" s="136"/>
      <c r="C75" s="137"/>
      <c r="F75" s="95"/>
      <c r="H75" s="95"/>
      <c r="L75" s="95"/>
      <c r="Q75" s="26"/>
      <c r="R75" s="26"/>
      <c r="S75" s="115" t="s">
        <v>163</v>
      </c>
      <c r="T75" s="26"/>
      <c r="U75" s="26"/>
      <c r="V75" s="95"/>
      <c r="W75" s="95"/>
      <c r="X75" s="26"/>
    </row>
    <row r="76" spans="1:24" ht="65.25" hidden="1" customHeight="1" x14ac:dyDescent="0.2">
      <c r="A76" s="136"/>
      <c r="B76" s="136"/>
      <c r="C76" s="137"/>
      <c r="F76" s="95"/>
      <c r="H76" s="95"/>
      <c r="L76" s="95"/>
      <c r="Q76" s="26"/>
      <c r="R76" s="26"/>
      <c r="S76" s="115"/>
      <c r="T76" s="26"/>
      <c r="U76" s="26"/>
      <c r="V76" s="95"/>
      <c r="W76" s="95"/>
      <c r="X76" s="26"/>
    </row>
    <row r="77" spans="1:24" ht="49.5" hidden="1" customHeight="1" x14ac:dyDescent="0.2">
      <c r="A77" s="136"/>
      <c r="B77" s="136"/>
      <c r="C77" s="137"/>
      <c r="F77" s="95"/>
      <c r="H77" s="95"/>
      <c r="L77" s="95"/>
      <c r="Q77" s="26"/>
      <c r="R77" s="26"/>
      <c r="S77" s="115" t="s">
        <v>163</v>
      </c>
      <c r="T77" s="26"/>
      <c r="U77" s="26"/>
      <c r="V77" s="95"/>
      <c r="W77" s="95"/>
      <c r="X77" s="26"/>
    </row>
    <row r="78" spans="1:24" ht="47.25" hidden="1" customHeight="1" x14ac:dyDescent="0.2">
      <c r="A78" s="136"/>
      <c r="B78" s="136"/>
      <c r="C78" s="137"/>
      <c r="F78" s="95"/>
      <c r="H78" s="95"/>
      <c r="L78" s="95"/>
      <c r="Q78" s="26"/>
      <c r="R78" s="26"/>
      <c r="S78" s="115"/>
      <c r="T78" s="26"/>
      <c r="U78" s="26"/>
      <c r="V78" s="95"/>
      <c r="W78" s="95"/>
      <c r="X78" s="26"/>
    </row>
    <row r="79" spans="1:24" ht="54" hidden="1" customHeight="1" x14ac:dyDescent="0.2">
      <c r="A79" s="136"/>
      <c r="B79" s="136"/>
      <c r="C79" s="137"/>
      <c r="F79" s="95"/>
      <c r="H79" s="95"/>
      <c r="L79" s="95"/>
      <c r="Q79" s="26"/>
      <c r="R79" s="26"/>
      <c r="S79" s="115" t="s">
        <v>163</v>
      </c>
      <c r="T79" s="26"/>
      <c r="U79" s="26"/>
      <c r="V79" s="95"/>
      <c r="W79" s="95"/>
      <c r="X79" s="26"/>
    </row>
    <row r="80" spans="1:24" ht="12.75" hidden="1" customHeight="1" x14ac:dyDescent="0.2">
      <c r="A80" s="61"/>
      <c r="B80" s="28"/>
      <c r="C80" s="30"/>
      <c r="L80" s="27"/>
      <c r="S80" s="115"/>
    </row>
    <row r="81" spans="1:27" ht="12.75" hidden="1" customHeight="1" x14ac:dyDescent="0.2">
      <c r="A81" s="61"/>
      <c r="B81" s="28"/>
      <c r="C81" s="30"/>
      <c r="L81" s="27"/>
      <c r="S81" s="115" t="s">
        <v>163</v>
      </c>
    </row>
    <row r="82" spans="1:27" ht="12.75" hidden="1" customHeight="1" x14ac:dyDescent="0.2">
      <c r="A82" s="61"/>
      <c r="B82" s="28"/>
      <c r="C82" s="30"/>
      <c r="L82" s="27"/>
      <c r="S82" s="115"/>
    </row>
    <row r="83" spans="1:27" ht="12.75" hidden="1" customHeight="1" x14ac:dyDescent="0.2">
      <c r="A83" s="61"/>
      <c r="B83" s="28"/>
      <c r="C83" s="30"/>
      <c r="L83" s="27"/>
      <c r="S83" s="115" t="s">
        <v>163</v>
      </c>
    </row>
    <row r="84" spans="1:27" ht="12.75" hidden="1" customHeight="1" x14ac:dyDescent="0.2">
      <c r="A84" s="61"/>
      <c r="B84" s="28"/>
      <c r="C84" s="30"/>
      <c r="L84" s="27"/>
      <c r="S84" s="115"/>
    </row>
    <row r="85" spans="1:27" ht="12.75" hidden="1" customHeight="1" x14ac:dyDescent="0.2">
      <c r="A85" s="61"/>
      <c r="B85" s="28"/>
      <c r="C85" s="30"/>
      <c r="L85" s="27"/>
      <c r="S85" s="115" t="s">
        <v>163</v>
      </c>
    </row>
    <row r="86" spans="1:27" ht="12.75" hidden="1" customHeight="1" x14ac:dyDescent="0.2">
      <c r="A86" s="61"/>
      <c r="B86" s="28"/>
      <c r="C86" s="30"/>
      <c r="L86" s="27"/>
      <c r="S86" s="115"/>
    </row>
    <row r="87" spans="1:27" ht="12.75" hidden="1" customHeight="1" x14ac:dyDescent="0.2">
      <c r="A87" s="61"/>
      <c r="B87" s="28"/>
      <c r="C87" s="30"/>
      <c r="L87" s="27"/>
      <c r="S87" s="115" t="s">
        <v>163</v>
      </c>
    </row>
    <row r="88" spans="1:27" ht="12.75" hidden="1" customHeight="1" x14ac:dyDescent="0.2">
      <c r="A88" s="61"/>
      <c r="B88" s="28"/>
      <c r="C88" s="30"/>
      <c r="L88" s="27"/>
      <c r="S88" s="115"/>
    </row>
    <row r="89" spans="1:27" ht="12.75" hidden="1" customHeight="1" x14ac:dyDescent="0.2">
      <c r="A89" s="61"/>
      <c r="B89" s="28"/>
      <c r="C89" s="30"/>
      <c r="L89" s="27"/>
      <c r="S89" s="115" t="s">
        <v>163</v>
      </c>
    </row>
    <row r="90" spans="1:27" ht="12.75" hidden="1" customHeight="1" x14ac:dyDescent="0.2">
      <c r="A90" s="61"/>
      <c r="B90" s="28"/>
      <c r="C90" s="30"/>
      <c r="L90" s="27"/>
      <c r="S90" s="115"/>
    </row>
    <row r="91" spans="1:27" ht="12.75" hidden="1" customHeight="1" x14ac:dyDescent="0.2">
      <c r="A91" s="61"/>
      <c r="B91" s="28"/>
      <c r="C91" s="30"/>
      <c r="L91" s="27"/>
      <c r="S91" s="115" t="s">
        <v>163</v>
      </c>
    </row>
    <row r="92" spans="1:27" ht="12.75" hidden="1" customHeight="1" x14ac:dyDescent="0.2">
      <c r="A92" s="61"/>
      <c r="B92" s="28"/>
      <c r="C92" s="30"/>
      <c r="L92" s="27"/>
      <c r="S92" s="115"/>
    </row>
    <row r="93" spans="1:27" ht="12.75" hidden="1" customHeight="1" x14ac:dyDescent="0.2">
      <c r="A93" s="61"/>
      <c r="B93" s="28"/>
      <c r="C93" s="30"/>
      <c r="L93" s="27"/>
      <c r="S93" s="115" t="s">
        <v>163</v>
      </c>
    </row>
    <row r="94" spans="1:27" ht="12.75" hidden="1" customHeight="1" x14ac:dyDescent="0.2">
      <c r="A94" s="61"/>
      <c r="B94" s="28"/>
      <c r="C94" s="30"/>
      <c r="L94" s="27"/>
      <c r="S94" s="115"/>
    </row>
    <row r="95" spans="1:27" s="27" customFormat="1" ht="12.75" hidden="1" customHeight="1" x14ac:dyDescent="0.2">
      <c r="A95" s="61"/>
      <c r="B95" s="28"/>
      <c r="C95" s="30"/>
      <c r="D95" s="50"/>
      <c r="E95" s="50"/>
      <c r="Q95" s="25"/>
      <c r="R95" s="25"/>
      <c r="S95" s="115" t="s">
        <v>163</v>
      </c>
      <c r="T95" s="25"/>
      <c r="U95" s="25"/>
      <c r="X95" s="25"/>
      <c r="Y95" s="21"/>
      <c r="Z95" s="21"/>
      <c r="AA95" s="21"/>
    </row>
    <row r="96" spans="1:27" s="27" customFormat="1" ht="12.75" hidden="1" customHeight="1" x14ac:dyDescent="0.2">
      <c r="A96" s="61"/>
      <c r="B96" s="28"/>
      <c r="C96" s="30"/>
      <c r="D96" s="50"/>
      <c r="E96" s="50"/>
      <c r="Q96" s="25"/>
      <c r="R96" s="25"/>
      <c r="S96" s="115"/>
      <c r="T96" s="25"/>
      <c r="U96" s="25"/>
      <c r="X96" s="25"/>
      <c r="Y96" s="21"/>
      <c r="Z96" s="21"/>
      <c r="AA96" s="21"/>
    </row>
    <row r="97" spans="1:27" s="27" customFormat="1" ht="12.75" hidden="1" customHeight="1" x14ac:dyDescent="0.2">
      <c r="A97" s="61"/>
      <c r="B97" s="28"/>
      <c r="C97" s="30"/>
      <c r="D97" s="50"/>
      <c r="E97" s="50"/>
      <c r="Q97" s="25"/>
      <c r="R97" s="25"/>
      <c r="S97" s="115" t="s">
        <v>163</v>
      </c>
      <c r="T97" s="25"/>
      <c r="U97" s="25"/>
      <c r="X97" s="25"/>
      <c r="Y97" s="21"/>
      <c r="Z97" s="21"/>
      <c r="AA97" s="21"/>
    </row>
    <row r="98" spans="1:27" s="27" customFormat="1" ht="12.75" hidden="1" customHeight="1" x14ac:dyDescent="0.2">
      <c r="A98" s="61"/>
      <c r="B98" s="28"/>
      <c r="C98" s="30"/>
      <c r="D98" s="50"/>
      <c r="E98" s="50"/>
      <c r="Q98" s="25"/>
      <c r="R98" s="25"/>
      <c r="S98" s="115"/>
      <c r="T98" s="25"/>
      <c r="U98" s="25"/>
      <c r="X98" s="25"/>
      <c r="Y98" s="21"/>
      <c r="Z98" s="21"/>
      <c r="AA98" s="21"/>
    </row>
    <row r="99" spans="1:27" s="27" customFormat="1" ht="12.75" hidden="1" customHeight="1" x14ac:dyDescent="0.2">
      <c r="A99" s="61"/>
      <c r="B99" s="28"/>
      <c r="C99" s="30"/>
      <c r="D99" s="50"/>
      <c r="E99" s="50"/>
      <c r="Q99" s="25"/>
      <c r="R99" s="25"/>
      <c r="S99" s="115" t="s">
        <v>163</v>
      </c>
      <c r="T99" s="25"/>
      <c r="U99" s="25"/>
      <c r="X99" s="25"/>
      <c r="Y99" s="21"/>
      <c r="Z99" s="21"/>
      <c r="AA99" s="21"/>
    </row>
    <row r="100" spans="1:27" s="27" customFormat="1" ht="12.75" hidden="1" customHeight="1" x14ac:dyDescent="0.2">
      <c r="A100" s="61"/>
      <c r="B100" s="28"/>
      <c r="C100" s="30"/>
      <c r="D100" s="50"/>
      <c r="E100" s="50"/>
      <c r="Q100" s="25"/>
      <c r="R100" s="25"/>
      <c r="S100" s="115"/>
      <c r="T100" s="25"/>
      <c r="U100" s="25"/>
      <c r="X100" s="25"/>
      <c r="Y100" s="21"/>
      <c r="Z100" s="21"/>
      <c r="AA100" s="21"/>
    </row>
    <row r="101" spans="1:27" s="27" customFormat="1" ht="12.75" hidden="1" customHeight="1" x14ac:dyDescent="0.2">
      <c r="A101" s="61"/>
      <c r="B101" s="28"/>
      <c r="C101" s="30"/>
      <c r="D101" s="50"/>
      <c r="E101" s="50"/>
      <c r="Q101" s="25"/>
      <c r="R101" s="25"/>
      <c r="S101" s="115" t="s">
        <v>163</v>
      </c>
      <c r="T101" s="25"/>
      <c r="U101" s="25"/>
      <c r="X101" s="25"/>
      <c r="Y101" s="21"/>
      <c r="Z101" s="21"/>
      <c r="AA101" s="21"/>
    </row>
    <row r="102" spans="1:27" s="27" customFormat="1" ht="12.75" hidden="1" customHeight="1" x14ac:dyDescent="0.2">
      <c r="A102" s="61"/>
      <c r="B102" s="28"/>
      <c r="C102" s="30"/>
      <c r="D102" s="50"/>
      <c r="E102" s="50"/>
      <c r="Q102" s="25"/>
      <c r="R102" s="25"/>
      <c r="S102" s="115"/>
      <c r="T102" s="25"/>
      <c r="U102" s="25"/>
      <c r="X102" s="25"/>
      <c r="Y102" s="21"/>
      <c r="Z102" s="21"/>
      <c r="AA102" s="21"/>
    </row>
    <row r="103" spans="1:27" s="27" customFormat="1" ht="12.75" hidden="1" customHeight="1" x14ac:dyDescent="0.2">
      <c r="A103" s="61"/>
      <c r="B103" s="28"/>
      <c r="C103" s="30"/>
      <c r="D103" s="50"/>
      <c r="E103" s="50"/>
      <c r="Q103" s="25"/>
      <c r="R103" s="25"/>
      <c r="S103" s="115" t="s">
        <v>163</v>
      </c>
      <c r="T103" s="25"/>
      <c r="U103" s="25"/>
      <c r="X103" s="25"/>
      <c r="Y103" s="21"/>
      <c r="Z103" s="21"/>
      <c r="AA103" s="21"/>
    </row>
    <row r="104" spans="1:27" s="27" customFormat="1" ht="12.75" hidden="1" customHeight="1" x14ac:dyDescent="0.2">
      <c r="A104" s="61"/>
      <c r="B104" s="28"/>
      <c r="C104" s="30"/>
      <c r="D104" s="50"/>
      <c r="E104" s="50"/>
      <c r="Q104" s="25"/>
      <c r="R104" s="25"/>
      <c r="S104" s="115"/>
      <c r="T104" s="25"/>
      <c r="U104" s="25"/>
      <c r="X104" s="25"/>
      <c r="Y104" s="21"/>
      <c r="Z104" s="21"/>
      <c r="AA104" s="21"/>
    </row>
    <row r="105" spans="1:27" s="27" customFormat="1" ht="12.75" hidden="1" customHeight="1" x14ac:dyDescent="0.2">
      <c r="A105" s="61"/>
      <c r="B105" s="28"/>
      <c r="C105" s="30"/>
      <c r="D105" s="50"/>
      <c r="E105" s="50"/>
      <c r="Q105" s="25"/>
      <c r="R105" s="25"/>
      <c r="S105" s="115" t="s">
        <v>163</v>
      </c>
      <c r="T105" s="25"/>
      <c r="U105" s="25"/>
      <c r="X105" s="25"/>
      <c r="Y105" s="21"/>
      <c r="Z105" s="21"/>
      <c r="AA105" s="21"/>
    </row>
    <row r="106" spans="1:27" s="27" customFormat="1" ht="12.75" hidden="1" customHeight="1" x14ac:dyDescent="0.2">
      <c r="A106" s="61"/>
      <c r="B106" s="28"/>
      <c r="C106" s="30"/>
      <c r="D106" s="50"/>
      <c r="E106" s="50"/>
      <c r="Q106" s="25"/>
      <c r="R106" s="25"/>
      <c r="S106" s="115"/>
      <c r="T106" s="25"/>
      <c r="U106" s="25"/>
      <c r="X106" s="25"/>
      <c r="Y106" s="21"/>
      <c r="Z106" s="21"/>
      <c r="AA106" s="21"/>
    </row>
    <row r="107" spans="1:27" s="27" customFormat="1" ht="12.75" hidden="1" customHeight="1" x14ac:dyDescent="0.2">
      <c r="A107" s="61"/>
      <c r="B107" s="28"/>
      <c r="C107" s="30"/>
      <c r="D107" s="50"/>
      <c r="E107" s="50"/>
      <c r="Q107" s="25"/>
      <c r="R107" s="25"/>
      <c r="S107" s="115" t="s">
        <v>163</v>
      </c>
      <c r="T107" s="25"/>
      <c r="U107" s="25"/>
      <c r="X107" s="25"/>
      <c r="Y107" s="21"/>
      <c r="Z107" s="21"/>
      <c r="AA107" s="21"/>
    </row>
    <row r="108" spans="1:27" s="27" customFormat="1" ht="12.75" hidden="1" customHeight="1" x14ac:dyDescent="0.2">
      <c r="A108" s="61"/>
      <c r="B108" s="28"/>
      <c r="C108" s="30"/>
      <c r="D108" s="50"/>
      <c r="E108" s="50"/>
      <c r="Q108" s="25"/>
      <c r="R108" s="25"/>
      <c r="S108" s="115"/>
      <c r="T108" s="25"/>
      <c r="U108" s="25"/>
      <c r="X108" s="25"/>
      <c r="Y108" s="21"/>
      <c r="Z108" s="21"/>
      <c r="AA108" s="21"/>
    </row>
    <row r="109" spans="1:27" s="27" customFormat="1" ht="12.75" hidden="1" customHeight="1" x14ac:dyDescent="0.2">
      <c r="A109" s="61"/>
      <c r="B109" s="28"/>
      <c r="C109" s="30"/>
      <c r="D109" s="50"/>
      <c r="E109" s="50"/>
      <c r="Q109" s="25"/>
      <c r="R109" s="25"/>
      <c r="S109" s="115" t="s">
        <v>163</v>
      </c>
      <c r="T109" s="25"/>
      <c r="U109" s="25"/>
      <c r="X109" s="25"/>
      <c r="Y109" s="21"/>
      <c r="Z109" s="21"/>
      <c r="AA109" s="21"/>
    </row>
    <row r="110" spans="1:27" s="27" customFormat="1" ht="12.75" hidden="1" customHeight="1" x14ac:dyDescent="0.2">
      <c r="A110" s="61"/>
      <c r="B110" s="28"/>
      <c r="C110" s="30"/>
      <c r="D110" s="50"/>
      <c r="E110" s="50"/>
      <c r="Q110" s="25"/>
      <c r="R110" s="25"/>
      <c r="S110" s="115"/>
      <c r="T110" s="25"/>
      <c r="U110" s="25"/>
      <c r="X110" s="25"/>
      <c r="Y110" s="21"/>
      <c r="Z110" s="21"/>
      <c r="AA110" s="21"/>
    </row>
    <row r="111" spans="1:27" s="27" customFormat="1" ht="12.75" hidden="1" customHeight="1" x14ac:dyDescent="0.2">
      <c r="A111" s="61"/>
      <c r="B111" s="28"/>
      <c r="C111" s="30"/>
      <c r="D111" s="50"/>
      <c r="E111" s="50"/>
      <c r="Q111" s="25"/>
      <c r="R111" s="25"/>
      <c r="S111" s="115" t="s">
        <v>163</v>
      </c>
      <c r="T111" s="25"/>
      <c r="U111" s="25"/>
      <c r="X111" s="25"/>
      <c r="Y111" s="21"/>
      <c r="Z111" s="21"/>
      <c r="AA111" s="21"/>
    </row>
    <row r="112" spans="1:27" s="27" customFormat="1" ht="12.75" hidden="1" customHeight="1" x14ac:dyDescent="0.2">
      <c r="A112" s="61"/>
      <c r="B112" s="28"/>
      <c r="C112" s="30"/>
      <c r="D112" s="50"/>
      <c r="E112" s="50"/>
      <c r="Q112" s="25"/>
      <c r="R112" s="25"/>
      <c r="S112" s="115"/>
      <c r="T112" s="25"/>
      <c r="U112" s="25"/>
      <c r="X112" s="25"/>
      <c r="Y112" s="21"/>
      <c r="Z112" s="21"/>
      <c r="AA112" s="21"/>
    </row>
    <row r="113" spans="1:27" s="27" customFormat="1" ht="12.75" hidden="1" customHeight="1" x14ac:dyDescent="0.2">
      <c r="A113" s="61"/>
      <c r="B113" s="28"/>
      <c r="C113" s="30"/>
      <c r="D113" s="50"/>
      <c r="E113" s="50"/>
      <c r="Q113" s="25"/>
      <c r="R113" s="25"/>
      <c r="S113" s="115" t="s">
        <v>163</v>
      </c>
      <c r="T113" s="25"/>
      <c r="U113" s="25"/>
      <c r="X113" s="25"/>
      <c r="Y113" s="21"/>
      <c r="Z113" s="21"/>
      <c r="AA113" s="21"/>
    </row>
    <row r="114" spans="1:27" s="27" customFormat="1" ht="12.75" hidden="1" customHeight="1" x14ac:dyDescent="0.2">
      <c r="A114" s="61"/>
      <c r="B114" s="28"/>
      <c r="C114" s="30"/>
      <c r="D114" s="50"/>
      <c r="E114" s="50"/>
      <c r="Q114" s="25"/>
      <c r="R114" s="25"/>
      <c r="S114" s="115"/>
      <c r="T114" s="25"/>
      <c r="U114" s="25"/>
      <c r="X114" s="25"/>
      <c r="Y114" s="21"/>
      <c r="Z114" s="21"/>
      <c r="AA114" s="21"/>
    </row>
    <row r="115" spans="1:27" s="27" customFormat="1" ht="12.75" hidden="1" customHeight="1" x14ac:dyDescent="0.2">
      <c r="A115" s="61"/>
      <c r="B115" s="28"/>
      <c r="C115" s="30"/>
      <c r="D115" s="50"/>
      <c r="E115" s="50"/>
      <c r="Q115" s="25"/>
      <c r="R115" s="25"/>
      <c r="S115" s="115" t="s">
        <v>163</v>
      </c>
      <c r="T115" s="25"/>
      <c r="U115" s="25"/>
      <c r="X115" s="25"/>
      <c r="Y115" s="21"/>
      <c r="Z115" s="21"/>
      <c r="AA115" s="21"/>
    </row>
    <row r="116" spans="1:27" s="27" customFormat="1" ht="12.75" hidden="1" customHeight="1" x14ac:dyDescent="0.2">
      <c r="A116" s="61"/>
      <c r="B116" s="28"/>
      <c r="C116" s="30"/>
      <c r="D116" s="50"/>
      <c r="E116" s="50"/>
      <c r="Q116" s="25"/>
      <c r="R116" s="25"/>
      <c r="S116" s="115"/>
      <c r="T116" s="25"/>
      <c r="U116" s="25"/>
      <c r="X116" s="25"/>
      <c r="Y116" s="21"/>
      <c r="Z116" s="21"/>
      <c r="AA116" s="21"/>
    </row>
    <row r="117" spans="1:27" s="27" customFormat="1" ht="12.75" hidden="1" customHeight="1" x14ac:dyDescent="0.2">
      <c r="A117" s="61"/>
      <c r="B117" s="28"/>
      <c r="C117" s="30"/>
      <c r="D117" s="50"/>
      <c r="E117" s="50"/>
      <c r="Q117" s="25"/>
      <c r="R117" s="25"/>
      <c r="S117" s="115" t="s">
        <v>163</v>
      </c>
      <c r="T117" s="25"/>
      <c r="U117" s="25"/>
      <c r="X117" s="25"/>
      <c r="Y117" s="21"/>
      <c r="Z117" s="21"/>
      <c r="AA117" s="21"/>
    </row>
    <row r="118" spans="1:27" s="27" customFormat="1" ht="12.75" hidden="1" customHeight="1" x14ac:dyDescent="0.2">
      <c r="A118" s="61"/>
      <c r="B118" s="28"/>
      <c r="C118" s="30"/>
      <c r="D118" s="50"/>
      <c r="E118" s="50"/>
      <c r="Q118" s="25"/>
      <c r="R118" s="25"/>
      <c r="S118" s="115"/>
      <c r="T118" s="25"/>
      <c r="U118" s="25"/>
      <c r="X118" s="25"/>
      <c r="Y118" s="21"/>
      <c r="Z118" s="21"/>
      <c r="AA118" s="21"/>
    </row>
    <row r="119" spans="1:27" s="27" customFormat="1" ht="12.75" hidden="1" customHeight="1" x14ac:dyDescent="0.2">
      <c r="A119" s="61"/>
      <c r="B119" s="28"/>
      <c r="C119" s="30"/>
      <c r="D119" s="50"/>
      <c r="E119" s="50"/>
      <c r="Q119" s="25"/>
      <c r="R119" s="25"/>
      <c r="S119" s="115" t="s">
        <v>163</v>
      </c>
      <c r="T119" s="25"/>
      <c r="U119" s="25"/>
      <c r="X119" s="25"/>
      <c r="Y119" s="21"/>
      <c r="Z119" s="21"/>
      <c r="AA119" s="21"/>
    </row>
    <row r="120" spans="1:27" s="27" customFormat="1" ht="12.75" hidden="1" customHeight="1" x14ac:dyDescent="0.2">
      <c r="A120" s="61"/>
      <c r="B120" s="28"/>
      <c r="C120" s="30"/>
      <c r="D120" s="50"/>
      <c r="E120" s="50"/>
      <c r="Q120" s="25"/>
      <c r="R120" s="25"/>
      <c r="S120" s="115"/>
      <c r="T120" s="25"/>
      <c r="U120" s="25"/>
      <c r="X120" s="25"/>
      <c r="Y120" s="21"/>
      <c r="Z120" s="21"/>
      <c r="AA120" s="21"/>
    </row>
    <row r="121" spans="1:27" s="27" customFormat="1" ht="12.75" hidden="1" customHeight="1" x14ac:dyDescent="0.2">
      <c r="A121" s="61"/>
      <c r="B121" s="28"/>
      <c r="C121" s="30"/>
      <c r="D121" s="50"/>
      <c r="E121" s="50"/>
      <c r="Q121" s="25"/>
      <c r="R121" s="25"/>
      <c r="S121" s="115" t="s">
        <v>163</v>
      </c>
      <c r="T121" s="25"/>
      <c r="U121" s="25"/>
      <c r="X121" s="25"/>
      <c r="Y121" s="21"/>
      <c r="Z121" s="21"/>
      <c r="AA121" s="21"/>
    </row>
    <row r="122" spans="1:27" s="27" customFormat="1" ht="12.75" hidden="1" customHeight="1" x14ac:dyDescent="0.2">
      <c r="A122" s="61"/>
      <c r="B122" s="28"/>
      <c r="C122" s="30"/>
      <c r="D122" s="50"/>
      <c r="E122" s="50"/>
      <c r="Q122" s="25"/>
      <c r="R122" s="25"/>
      <c r="S122" s="115"/>
      <c r="T122" s="25"/>
      <c r="U122" s="25"/>
      <c r="X122" s="25"/>
      <c r="Y122" s="21"/>
      <c r="Z122" s="21"/>
      <c r="AA122" s="21"/>
    </row>
    <row r="123" spans="1:27" s="27" customFormat="1" ht="12.75" hidden="1" customHeight="1" x14ac:dyDescent="0.2">
      <c r="A123" s="61"/>
      <c r="B123" s="28"/>
      <c r="C123" s="30"/>
      <c r="D123" s="50"/>
      <c r="E123" s="50"/>
      <c r="Q123" s="25"/>
      <c r="R123" s="25"/>
      <c r="S123" s="115" t="s">
        <v>163</v>
      </c>
      <c r="T123" s="25"/>
      <c r="U123" s="25"/>
      <c r="X123" s="25"/>
      <c r="Y123" s="21"/>
      <c r="Z123" s="21"/>
      <c r="AA123" s="21"/>
    </row>
    <row r="124" spans="1:27" s="27" customFormat="1" ht="12.75" hidden="1" customHeight="1" x14ac:dyDescent="0.2">
      <c r="A124" s="61"/>
      <c r="B124" s="28"/>
      <c r="C124" s="30"/>
      <c r="D124" s="50"/>
      <c r="E124" s="50"/>
      <c r="Q124" s="25"/>
      <c r="R124" s="25"/>
      <c r="S124" s="115"/>
      <c r="T124" s="25"/>
      <c r="U124" s="25"/>
      <c r="X124" s="25"/>
      <c r="Y124" s="21"/>
      <c r="Z124" s="21"/>
      <c r="AA124" s="21"/>
    </row>
    <row r="125" spans="1:27" s="27" customFormat="1" ht="12.75" hidden="1" customHeight="1" x14ac:dyDescent="0.2">
      <c r="A125" s="61"/>
      <c r="B125" s="28"/>
      <c r="C125" s="30"/>
      <c r="D125" s="50"/>
      <c r="E125" s="50"/>
      <c r="Q125" s="25"/>
      <c r="R125" s="25"/>
      <c r="S125" s="115" t="s">
        <v>163</v>
      </c>
      <c r="T125" s="25"/>
      <c r="U125" s="25"/>
      <c r="X125" s="25"/>
      <c r="Y125" s="21"/>
      <c r="Z125" s="21"/>
      <c r="AA125" s="21"/>
    </row>
    <row r="126" spans="1:27" s="27" customFormat="1" ht="12.75" hidden="1" customHeight="1" x14ac:dyDescent="0.2">
      <c r="A126" s="61"/>
      <c r="B126" s="28"/>
      <c r="C126" s="30"/>
      <c r="D126" s="50"/>
      <c r="E126" s="50"/>
      <c r="Q126" s="25"/>
      <c r="R126" s="25"/>
      <c r="S126" s="115"/>
      <c r="T126" s="25"/>
      <c r="U126" s="25"/>
      <c r="X126" s="25"/>
      <c r="Y126" s="21"/>
      <c r="Z126" s="21"/>
      <c r="AA126" s="21"/>
    </row>
    <row r="127" spans="1:27" s="27" customFormat="1" ht="12.75" hidden="1" customHeight="1" x14ac:dyDescent="0.2">
      <c r="A127" s="61"/>
      <c r="B127" s="28"/>
      <c r="C127" s="30"/>
      <c r="D127" s="50"/>
      <c r="E127" s="50"/>
      <c r="Q127" s="25"/>
      <c r="R127" s="25"/>
      <c r="S127" s="115" t="s">
        <v>163</v>
      </c>
      <c r="T127" s="25"/>
      <c r="U127" s="25"/>
      <c r="X127" s="25"/>
      <c r="Y127" s="21"/>
      <c r="Z127" s="21"/>
      <c r="AA127" s="21"/>
    </row>
    <row r="128" spans="1:27" s="27" customFormat="1" ht="12.75" hidden="1" customHeight="1" x14ac:dyDescent="0.2">
      <c r="A128" s="61"/>
      <c r="B128" s="28"/>
      <c r="C128" s="30"/>
      <c r="D128" s="50"/>
      <c r="E128" s="50"/>
      <c r="Q128" s="25"/>
      <c r="R128" s="25"/>
      <c r="S128" s="115"/>
      <c r="T128" s="25"/>
      <c r="U128" s="25"/>
      <c r="X128" s="25"/>
      <c r="Y128" s="21"/>
      <c r="Z128" s="21"/>
      <c r="AA128" s="21"/>
    </row>
    <row r="129" spans="1:27" s="27" customFormat="1" ht="12.75" hidden="1" customHeight="1" x14ac:dyDescent="0.2">
      <c r="A129" s="61"/>
      <c r="B129" s="28"/>
      <c r="C129" s="30"/>
      <c r="D129" s="50"/>
      <c r="E129" s="50"/>
      <c r="Q129" s="25"/>
      <c r="R129" s="25"/>
      <c r="S129" s="115" t="s">
        <v>163</v>
      </c>
      <c r="T129" s="25"/>
      <c r="U129" s="25"/>
      <c r="X129" s="25"/>
      <c r="Y129" s="21"/>
      <c r="Z129" s="21"/>
      <c r="AA129" s="21"/>
    </row>
    <row r="130" spans="1:27" s="27" customFormat="1" ht="12.75" hidden="1" customHeight="1" x14ac:dyDescent="0.2">
      <c r="A130" s="61"/>
      <c r="B130" s="28"/>
      <c r="C130" s="30"/>
      <c r="D130" s="50"/>
      <c r="E130" s="50"/>
      <c r="Q130" s="25"/>
      <c r="R130" s="25"/>
      <c r="S130" s="115"/>
      <c r="T130" s="25"/>
      <c r="U130" s="25"/>
      <c r="X130" s="25"/>
      <c r="Y130" s="21"/>
      <c r="Z130" s="21"/>
      <c r="AA130" s="21"/>
    </row>
    <row r="131" spans="1:27" s="27" customFormat="1" ht="12.75" hidden="1" customHeight="1" x14ac:dyDescent="0.2">
      <c r="A131" s="61"/>
      <c r="B131" s="28"/>
      <c r="C131" s="30"/>
      <c r="D131" s="50"/>
      <c r="E131" s="50"/>
      <c r="Q131" s="25"/>
      <c r="R131" s="25"/>
      <c r="S131" s="115" t="s">
        <v>163</v>
      </c>
      <c r="T131" s="25"/>
      <c r="U131" s="25"/>
      <c r="X131" s="25"/>
      <c r="Y131" s="21"/>
      <c r="Z131" s="21"/>
      <c r="AA131" s="21"/>
    </row>
    <row r="132" spans="1:27" s="27" customFormat="1" ht="12.75" hidden="1" customHeight="1" x14ac:dyDescent="0.2">
      <c r="A132" s="61"/>
      <c r="B132" s="28"/>
      <c r="C132" s="30"/>
      <c r="D132" s="50"/>
      <c r="E132" s="50"/>
      <c r="Q132" s="25"/>
      <c r="R132" s="25"/>
      <c r="S132" s="115"/>
      <c r="T132" s="25"/>
      <c r="U132" s="25"/>
      <c r="X132" s="25"/>
      <c r="Y132" s="21"/>
      <c r="Z132" s="21"/>
      <c r="AA132" s="21"/>
    </row>
    <row r="133" spans="1:27" s="27" customFormat="1" ht="12.75" hidden="1" customHeight="1" x14ac:dyDescent="0.2">
      <c r="A133" s="61"/>
      <c r="B133" s="28"/>
      <c r="C133" s="30"/>
      <c r="D133" s="50"/>
      <c r="E133" s="50"/>
      <c r="Q133" s="25"/>
      <c r="R133" s="25"/>
      <c r="S133" s="115" t="s">
        <v>163</v>
      </c>
      <c r="T133" s="25"/>
      <c r="U133" s="25"/>
      <c r="X133" s="25"/>
      <c r="Y133" s="21"/>
      <c r="Z133" s="21"/>
      <c r="AA133" s="21"/>
    </row>
    <row r="134" spans="1:27" s="27" customFormat="1" ht="12.75" hidden="1" customHeight="1" x14ac:dyDescent="0.2">
      <c r="A134" s="61"/>
      <c r="B134" s="28"/>
      <c r="C134" s="30"/>
      <c r="D134" s="50"/>
      <c r="E134" s="50"/>
      <c r="Q134" s="25"/>
      <c r="R134" s="25"/>
      <c r="S134" s="115"/>
      <c r="T134" s="25"/>
      <c r="U134" s="25"/>
      <c r="X134" s="25"/>
      <c r="Y134" s="21"/>
      <c r="Z134" s="21"/>
      <c r="AA134" s="21"/>
    </row>
    <row r="135" spans="1:27" s="27" customFormat="1" ht="12.75" hidden="1" customHeight="1" x14ac:dyDescent="0.2">
      <c r="A135" s="61"/>
      <c r="B135" s="28"/>
      <c r="C135" s="30"/>
      <c r="D135" s="50"/>
      <c r="E135" s="50"/>
      <c r="Q135" s="25"/>
      <c r="R135" s="25"/>
      <c r="S135" s="115" t="s">
        <v>163</v>
      </c>
      <c r="T135" s="25"/>
      <c r="U135" s="25"/>
      <c r="X135" s="25"/>
      <c r="Y135" s="21"/>
      <c r="Z135" s="21"/>
      <c r="AA135" s="21"/>
    </row>
    <row r="136" spans="1:27" s="27" customFormat="1" ht="12.75" hidden="1" customHeight="1" x14ac:dyDescent="0.2">
      <c r="A136" s="61"/>
      <c r="B136" s="28"/>
      <c r="C136" s="30"/>
      <c r="D136" s="50"/>
      <c r="E136" s="50"/>
      <c r="Q136" s="25"/>
      <c r="R136" s="25"/>
      <c r="S136" s="115"/>
      <c r="T136" s="25"/>
      <c r="U136" s="25"/>
      <c r="X136" s="25"/>
      <c r="Y136" s="21"/>
      <c r="Z136" s="21"/>
      <c r="AA136" s="21"/>
    </row>
    <row r="137" spans="1:27" s="27" customFormat="1" ht="12.75" hidden="1" customHeight="1" x14ac:dyDescent="0.2">
      <c r="A137" s="61"/>
      <c r="B137" s="28"/>
      <c r="C137" s="30"/>
      <c r="D137" s="50"/>
      <c r="E137" s="50"/>
      <c r="Q137" s="25"/>
      <c r="R137" s="25"/>
      <c r="S137" s="115" t="s">
        <v>163</v>
      </c>
      <c r="T137" s="25"/>
      <c r="U137" s="25"/>
      <c r="X137" s="25"/>
      <c r="Y137" s="21"/>
      <c r="Z137" s="21"/>
      <c r="AA137" s="21"/>
    </row>
    <row r="138" spans="1:27" s="27" customFormat="1" ht="12.75" hidden="1" customHeight="1" x14ac:dyDescent="0.2">
      <c r="A138" s="61"/>
      <c r="B138" s="28"/>
      <c r="C138" s="30"/>
      <c r="D138" s="50"/>
      <c r="E138" s="50"/>
      <c r="Q138" s="25"/>
      <c r="R138" s="25"/>
      <c r="S138" s="115"/>
      <c r="T138" s="25"/>
      <c r="U138" s="25"/>
      <c r="X138" s="25"/>
      <c r="Y138" s="21"/>
      <c r="Z138" s="21"/>
      <c r="AA138" s="21"/>
    </row>
    <row r="139" spans="1:27" s="27" customFormat="1" ht="12.75" hidden="1" customHeight="1" x14ac:dyDescent="0.2">
      <c r="A139" s="61"/>
      <c r="B139" s="28"/>
      <c r="C139" s="30"/>
      <c r="D139" s="50"/>
      <c r="E139" s="50"/>
      <c r="Q139" s="25"/>
      <c r="R139" s="25"/>
      <c r="S139" s="115" t="s">
        <v>163</v>
      </c>
      <c r="T139" s="25"/>
      <c r="U139" s="25"/>
      <c r="X139" s="25"/>
      <c r="Y139" s="21"/>
      <c r="Z139" s="21"/>
      <c r="AA139" s="21"/>
    </row>
    <row r="140" spans="1:27" s="27" customFormat="1" ht="12.75" hidden="1" customHeight="1" x14ac:dyDescent="0.2">
      <c r="A140" s="61"/>
      <c r="B140" s="28"/>
      <c r="C140" s="30"/>
      <c r="D140" s="50"/>
      <c r="E140" s="50"/>
      <c r="Q140" s="25"/>
      <c r="R140" s="25"/>
      <c r="S140" s="115"/>
      <c r="T140" s="25"/>
      <c r="U140" s="25"/>
      <c r="X140" s="25"/>
      <c r="Y140" s="21"/>
      <c r="Z140" s="21"/>
      <c r="AA140" s="21"/>
    </row>
    <row r="141" spans="1:27" s="27" customFormat="1" ht="12.75" hidden="1" customHeight="1" x14ac:dyDescent="0.2">
      <c r="A141" s="61"/>
      <c r="B141" s="28"/>
      <c r="C141" s="30"/>
      <c r="D141" s="50"/>
      <c r="E141" s="50"/>
      <c r="Q141" s="25"/>
      <c r="R141" s="25"/>
      <c r="S141" s="115" t="s">
        <v>163</v>
      </c>
      <c r="T141" s="25"/>
      <c r="U141" s="25"/>
      <c r="X141" s="25"/>
      <c r="Y141" s="21"/>
      <c r="Z141" s="21"/>
      <c r="AA141" s="21"/>
    </row>
    <row r="142" spans="1:27" s="27" customFormat="1" ht="12.75" hidden="1" customHeight="1" x14ac:dyDescent="0.2">
      <c r="A142" s="61"/>
      <c r="B142" s="28"/>
      <c r="C142" s="30"/>
      <c r="D142" s="50"/>
      <c r="E142" s="50"/>
      <c r="Q142" s="25"/>
      <c r="R142" s="25"/>
      <c r="S142" s="115"/>
      <c r="T142" s="25"/>
      <c r="U142" s="25"/>
      <c r="X142" s="25"/>
      <c r="Y142" s="21"/>
      <c r="Z142" s="21"/>
      <c r="AA142" s="21"/>
    </row>
    <row r="143" spans="1:27" ht="12.75" hidden="1" customHeight="1" x14ac:dyDescent="0.2">
      <c r="A143" s="61"/>
      <c r="B143" s="28"/>
      <c r="C143" s="30"/>
      <c r="L143" s="27"/>
      <c r="S143" s="115" t="s">
        <v>163</v>
      </c>
    </row>
    <row r="144" spans="1:27" ht="14.25" hidden="1" customHeight="1" x14ac:dyDescent="0.2">
      <c r="A144" s="61"/>
      <c r="B144" s="28"/>
      <c r="C144" s="30"/>
      <c r="E144" s="50" t="s">
        <v>23</v>
      </c>
      <c r="H144" s="27" t="s">
        <v>24</v>
      </c>
      <c r="L144" s="55"/>
      <c r="S144" s="115"/>
    </row>
    <row r="145" spans="1:24" ht="15" hidden="1" customHeight="1" x14ac:dyDescent="0.2">
      <c r="A145" s="61"/>
      <c r="B145" s="28"/>
      <c r="C145" s="30"/>
      <c r="E145" s="50" t="s">
        <v>22</v>
      </c>
      <c r="H145" s="27" t="s">
        <v>25</v>
      </c>
      <c r="L145" s="55"/>
      <c r="S145" s="115" t="s">
        <v>163</v>
      </c>
    </row>
    <row r="146" spans="1:24" ht="15" hidden="1" customHeight="1" x14ac:dyDescent="0.2">
      <c r="A146" s="61"/>
      <c r="B146" s="28"/>
      <c r="C146" s="30"/>
      <c r="E146" s="50" t="s">
        <v>21</v>
      </c>
      <c r="H146" s="27" t="s">
        <v>33</v>
      </c>
      <c r="L146" s="55"/>
      <c r="S146" s="115"/>
    </row>
    <row r="147" spans="1:24" ht="15" hidden="1" customHeight="1" x14ac:dyDescent="0.2">
      <c r="A147" s="61"/>
      <c r="B147" s="28"/>
      <c r="C147" s="30"/>
      <c r="L147" s="55"/>
      <c r="S147" s="115" t="s">
        <v>163</v>
      </c>
    </row>
    <row r="148" spans="1:24" ht="15" hidden="1" customHeight="1" x14ac:dyDescent="0.2">
      <c r="A148" s="61"/>
      <c r="B148" s="28"/>
      <c r="C148" s="30"/>
      <c r="L148" s="55"/>
      <c r="S148" s="115"/>
    </row>
    <row r="149" spans="1:24" ht="15.75" hidden="1" customHeight="1" x14ac:dyDescent="0.2">
      <c r="A149" s="61"/>
      <c r="B149" s="28"/>
      <c r="C149" s="30"/>
      <c r="S149" s="115" t="s">
        <v>163</v>
      </c>
      <c r="X149" s="25" t="s">
        <v>44</v>
      </c>
    </row>
    <row r="150" spans="1:24" ht="15" hidden="1" customHeight="1" x14ac:dyDescent="0.2">
      <c r="A150" s="61"/>
      <c r="B150" s="28"/>
      <c r="C150" s="30"/>
      <c r="S150" s="115"/>
      <c r="X150" s="25" t="s">
        <v>45</v>
      </c>
    </row>
    <row r="151" spans="1:24" ht="15" hidden="1" customHeight="1" x14ac:dyDescent="0.2">
      <c r="A151" s="61"/>
      <c r="B151" s="28"/>
      <c r="C151" s="30"/>
      <c r="S151" s="115" t="s">
        <v>163</v>
      </c>
      <c r="X151" s="25" t="s">
        <v>46</v>
      </c>
    </row>
    <row r="152" spans="1:24" ht="15" hidden="1" customHeight="1" x14ac:dyDescent="0.2">
      <c r="A152" s="61"/>
      <c r="B152" s="28"/>
      <c r="C152" s="30"/>
      <c r="S152" s="115"/>
      <c r="X152" s="25" t="s">
        <v>48</v>
      </c>
    </row>
    <row r="153" spans="1:24" ht="15" hidden="1" customHeight="1" x14ac:dyDescent="0.2">
      <c r="A153" s="61"/>
      <c r="B153" s="28"/>
      <c r="C153" s="30"/>
      <c r="S153" s="115" t="s">
        <v>163</v>
      </c>
      <c r="X153" s="25" t="s">
        <v>47</v>
      </c>
    </row>
    <row r="154" spans="1:24" ht="15" hidden="1" customHeight="1" x14ac:dyDescent="0.2">
      <c r="A154" s="69"/>
      <c r="B154" s="70"/>
      <c r="C154" s="71"/>
      <c r="N154" s="27" t="s">
        <v>14</v>
      </c>
      <c r="O154" s="27" t="s">
        <v>14</v>
      </c>
      <c r="S154" s="115"/>
    </row>
    <row r="155" spans="1:24" ht="25.5" customHeight="1" x14ac:dyDescent="0.2">
      <c r="A155" s="61" t="s">
        <v>155</v>
      </c>
      <c r="B155" s="28" t="s">
        <v>161</v>
      </c>
      <c r="C155" s="30" t="s">
        <v>156</v>
      </c>
      <c r="D155" s="68" t="s">
        <v>157</v>
      </c>
      <c r="E155" s="68" t="s">
        <v>158</v>
      </c>
      <c r="F155" s="29" t="s">
        <v>159</v>
      </c>
      <c r="G155" s="29"/>
      <c r="H155" s="75" t="s">
        <v>164</v>
      </c>
      <c r="I155" s="29"/>
      <c r="J155" s="29"/>
      <c r="K155" s="29"/>
      <c r="L155" s="72" t="s">
        <v>160</v>
      </c>
      <c r="M155" s="29"/>
      <c r="N155" s="29" t="s">
        <v>15</v>
      </c>
      <c r="O155" s="29" t="s">
        <v>15</v>
      </c>
      <c r="P155" s="29">
        <v>0</v>
      </c>
      <c r="Q155" s="30"/>
      <c r="R155" s="30"/>
      <c r="S155" s="115" t="s">
        <v>163</v>
      </c>
      <c r="T155" s="30"/>
      <c r="U155" s="30"/>
      <c r="V155" s="75"/>
      <c r="W155" s="29"/>
      <c r="X155" s="30"/>
    </row>
    <row r="156" spans="1:24" ht="33" customHeight="1" x14ac:dyDescent="0.2">
      <c r="A156" s="61" t="s">
        <v>162</v>
      </c>
      <c r="B156" s="28" t="s">
        <v>161</v>
      </c>
      <c r="C156" s="30" t="s">
        <v>156</v>
      </c>
      <c r="D156" s="68" t="s">
        <v>157</v>
      </c>
      <c r="E156" s="68" t="s">
        <v>158</v>
      </c>
      <c r="F156" s="29" t="s">
        <v>159</v>
      </c>
      <c r="G156" s="29"/>
      <c r="H156" s="75" t="s">
        <v>164</v>
      </c>
      <c r="I156" s="29"/>
      <c r="J156" s="29"/>
      <c r="K156" s="29"/>
      <c r="L156" s="72" t="s">
        <v>160</v>
      </c>
      <c r="M156" s="29"/>
      <c r="N156" s="29" t="s">
        <v>15</v>
      </c>
      <c r="O156" s="29" t="s">
        <v>15</v>
      </c>
      <c r="P156" s="29">
        <v>0</v>
      </c>
      <c r="S156" s="115"/>
      <c r="V156" s="74"/>
    </row>
    <row r="157" spans="1:24" ht="12.75" customHeight="1" x14ac:dyDescent="0.2"/>
    <row r="158" spans="1:24" ht="12.75" customHeight="1" x14ac:dyDescent="0.2"/>
    <row r="159" spans="1:24" ht="12.75" customHeight="1" x14ac:dyDescent="0.2"/>
    <row r="160" spans="1:24" ht="12.75" customHeight="1" x14ac:dyDescent="0.2"/>
  </sheetData>
  <mergeCells count="304">
    <mergeCell ref="S153:S154"/>
    <mergeCell ref="S155:S156"/>
    <mergeCell ref="S135:S136"/>
    <mergeCell ref="S137:S138"/>
    <mergeCell ref="S139:S140"/>
    <mergeCell ref="S141:S142"/>
    <mergeCell ref="S143:S144"/>
    <mergeCell ref="S145:S146"/>
    <mergeCell ref="S147:S148"/>
    <mergeCell ref="S149:S150"/>
    <mergeCell ref="S151:S152"/>
    <mergeCell ref="S117:S118"/>
    <mergeCell ref="S119:S120"/>
    <mergeCell ref="S121:S122"/>
    <mergeCell ref="S123:S124"/>
    <mergeCell ref="S125:S126"/>
    <mergeCell ref="S127:S128"/>
    <mergeCell ref="S129:S130"/>
    <mergeCell ref="S131:S132"/>
    <mergeCell ref="S133:S134"/>
    <mergeCell ref="S99:S100"/>
    <mergeCell ref="S101:S102"/>
    <mergeCell ref="S103:S104"/>
    <mergeCell ref="S105:S106"/>
    <mergeCell ref="S107:S108"/>
    <mergeCell ref="S109:S110"/>
    <mergeCell ref="S111:S112"/>
    <mergeCell ref="S113:S114"/>
    <mergeCell ref="S115:S116"/>
    <mergeCell ref="S81:S82"/>
    <mergeCell ref="S83:S84"/>
    <mergeCell ref="S85:S86"/>
    <mergeCell ref="S87:S88"/>
    <mergeCell ref="S89:S90"/>
    <mergeCell ref="S91:S92"/>
    <mergeCell ref="S93:S94"/>
    <mergeCell ref="S95:S96"/>
    <mergeCell ref="S97:S98"/>
    <mergeCell ref="S51:S52"/>
    <mergeCell ref="S53:S54"/>
    <mergeCell ref="S55:S56"/>
    <mergeCell ref="S57:S58"/>
    <mergeCell ref="S59:S60"/>
    <mergeCell ref="S61:S62"/>
    <mergeCell ref="S63:S64"/>
    <mergeCell ref="S65:S66"/>
    <mergeCell ref="S67:S68"/>
    <mergeCell ref="S17:S18"/>
    <mergeCell ref="S19:S20"/>
    <mergeCell ref="S21:S22"/>
    <mergeCell ref="S23:S24"/>
    <mergeCell ref="S25:S26"/>
    <mergeCell ref="S27:S28"/>
    <mergeCell ref="S29:S30"/>
    <mergeCell ref="S31:S32"/>
    <mergeCell ref="S33:S34"/>
    <mergeCell ref="W11:X11"/>
    <mergeCell ref="W19:X19"/>
    <mergeCell ref="W18:X18"/>
    <mergeCell ref="W17:X17"/>
    <mergeCell ref="A5:L5"/>
    <mergeCell ref="M5:X5"/>
    <mergeCell ref="B6:C6"/>
    <mergeCell ref="E6:L6"/>
    <mergeCell ref="M6:P6"/>
    <mergeCell ref="S6:X6"/>
    <mergeCell ref="A9:A10"/>
    <mergeCell ref="B9:B10"/>
    <mergeCell ref="C9:C10"/>
    <mergeCell ref="D9:D10"/>
    <mergeCell ref="E9:E10"/>
    <mergeCell ref="R7:R8"/>
    <mergeCell ref="S7:S8"/>
    <mergeCell ref="W7:X8"/>
    <mergeCell ref="F7:L7"/>
    <mergeCell ref="M7:M8"/>
    <mergeCell ref="N7:N8"/>
    <mergeCell ref="O7:O8"/>
    <mergeCell ref="P7:P8"/>
    <mergeCell ref="Q7:Q8"/>
    <mergeCell ref="O3:V3"/>
    <mergeCell ref="W3:AA3"/>
    <mergeCell ref="B4:F4"/>
    <mergeCell ref="H4:L4"/>
    <mergeCell ref="O4:V4"/>
    <mergeCell ref="W4:AA4"/>
    <mergeCell ref="A1:A4"/>
    <mergeCell ref="B1:F2"/>
    <mergeCell ref="H1:L1"/>
    <mergeCell ref="M1:N4"/>
    <mergeCell ref="O1:V2"/>
    <mergeCell ref="W1:AA1"/>
    <mergeCell ref="H2:L2"/>
    <mergeCell ref="W2:AA2"/>
    <mergeCell ref="B3:F3"/>
    <mergeCell ref="H3:L3"/>
    <mergeCell ref="A7:A8"/>
    <mergeCell ref="B7:B8"/>
    <mergeCell ref="C7:C8"/>
    <mergeCell ref="D7:D8"/>
    <mergeCell ref="E7:E8"/>
    <mergeCell ref="L9:L10"/>
    <mergeCell ref="M9:M10"/>
    <mergeCell ref="S9:S10"/>
    <mergeCell ref="U9:U10"/>
    <mergeCell ref="V9:V10"/>
    <mergeCell ref="W9:X10"/>
    <mergeCell ref="F9:F10"/>
    <mergeCell ref="H9:H10"/>
    <mergeCell ref="N9:N10"/>
    <mergeCell ref="O9:O10"/>
    <mergeCell ref="P9:P10"/>
    <mergeCell ref="Q9:Q10"/>
    <mergeCell ref="R9:R10"/>
    <mergeCell ref="W12:X12"/>
    <mergeCell ref="A13:A14"/>
    <mergeCell ref="B13:B14"/>
    <mergeCell ref="C13:C14"/>
    <mergeCell ref="D13:D14"/>
    <mergeCell ref="E13:E14"/>
    <mergeCell ref="F13:F14"/>
    <mergeCell ref="G13:G14"/>
    <mergeCell ref="H13:H14"/>
    <mergeCell ref="U13:U14"/>
    <mergeCell ref="V13:V14"/>
    <mergeCell ref="W13:X14"/>
    <mergeCell ref="S13:S14"/>
    <mergeCell ref="Q13:Q14"/>
    <mergeCell ref="R13:R14"/>
    <mergeCell ref="N13:N14"/>
    <mergeCell ref="O13:O14"/>
    <mergeCell ref="P13:P14"/>
    <mergeCell ref="I13:I14"/>
    <mergeCell ref="J13:J14"/>
    <mergeCell ref="K13:K14"/>
    <mergeCell ref="L13:L14"/>
    <mergeCell ref="M13:M14"/>
    <mergeCell ref="S11:S12"/>
    <mergeCell ref="W15:X16"/>
    <mergeCell ref="Q15:Q16"/>
    <mergeCell ref="R15:R16"/>
    <mergeCell ref="S15:S16"/>
    <mergeCell ref="A15:A16"/>
    <mergeCell ref="B15:B16"/>
    <mergeCell ref="C15:C16"/>
    <mergeCell ref="K15:K16"/>
    <mergeCell ref="L15:L16"/>
    <mergeCell ref="M15:M16"/>
    <mergeCell ref="E15:E16"/>
    <mergeCell ref="F15:F16"/>
    <mergeCell ref="H15:H16"/>
    <mergeCell ref="N15:N16"/>
    <mergeCell ref="O15:O16"/>
    <mergeCell ref="P15:P16"/>
    <mergeCell ref="U15:U16"/>
    <mergeCell ref="W20:X20"/>
    <mergeCell ref="V21:V22"/>
    <mergeCell ref="W21:X21"/>
    <mergeCell ref="W22:X22"/>
    <mergeCell ref="B23:B25"/>
    <mergeCell ref="F23:F25"/>
    <mergeCell ref="H23:H25"/>
    <mergeCell ref="L23:L25"/>
    <mergeCell ref="V23:V25"/>
    <mergeCell ref="W23:W25"/>
    <mergeCell ref="W26:W28"/>
    <mergeCell ref="A29:A37"/>
    <mergeCell ref="B29:B31"/>
    <mergeCell ref="F29:F31"/>
    <mergeCell ref="H29:H31"/>
    <mergeCell ref="L29:L31"/>
    <mergeCell ref="V29:V31"/>
    <mergeCell ref="W29:W31"/>
    <mergeCell ref="B32:B34"/>
    <mergeCell ref="C32:C34"/>
    <mergeCell ref="A26:A28"/>
    <mergeCell ref="B26:B28"/>
    <mergeCell ref="F26:F28"/>
    <mergeCell ref="H26:H28"/>
    <mergeCell ref="L26:L28"/>
    <mergeCell ref="V26:V28"/>
    <mergeCell ref="F32:F34"/>
    <mergeCell ref="H32:H34"/>
    <mergeCell ref="L32:L34"/>
    <mergeCell ref="V32:V34"/>
    <mergeCell ref="W32:W34"/>
    <mergeCell ref="B35:B37"/>
    <mergeCell ref="C35:C37"/>
    <mergeCell ref="F35:F37"/>
    <mergeCell ref="W35:W37"/>
    <mergeCell ref="A38:A40"/>
    <mergeCell ref="B38:B40"/>
    <mergeCell ref="C38:C40"/>
    <mergeCell ref="F38:F40"/>
    <mergeCell ref="H38:H40"/>
    <mergeCell ref="L38:L40"/>
    <mergeCell ref="V38:V40"/>
    <mergeCell ref="W38:W40"/>
    <mergeCell ref="H35:H37"/>
    <mergeCell ref="L35:L37"/>
    <mergeCell ref="V35:V37"/>
    <mergeCell ref="S35:S36"/>
    <mergeCell ref="S37:S38"/>
    <mergeCell ref="S39:S40"/>
    <mergeCell ref="W41:W43"/>
    <mergeCell ref="A44:A49"/>
    <mergeCell ref="B44:B46"/>
    <mergeCell ref="C44:C46"/>
    <mergeCell ref="F44:F46"/>
    <mergeCell ref="H44:H46"/>
    <mergeCell ref="L44:L46"/>
    <mergeCell ref="V44:V46"/>
    <mergeCell ref="W44:W46"/>
    <mergeCell ref="A41:A43"/>
    <mergeCell ref="B41:B43"/>
    <mergeCell ref="C41:C43"/>
    <mergeCell ref="F41:F43"/>
    <mergeCell ref="H41:H43"/>
    <mergeCell ref="L41:L43"/>
    <mergeCell ref="V41:V43"/>
    <mergeCell ref="S41:S42"/>
    <mergeCell ref="S43:S44"/>
    <mergeCell ref="S45:S46"/>
    <mergeCell ref="S47:S48"/>
    <mergeCell ref="S49:S50"/>
    <mergeCell ref="C54:C57"/>
    <mergeCell ref="F54:F57"/>
    <mergeCell ref="H54:H57"/>
    <mergeCell ref="L54:L57"/>
    <mergeCell ref="V54:V57"/>
    <mergeCell ref="W54:W57"/>
    <mergeCell ref="W47:W49"/>
    <mergeCell ref="A50:A66"/>
    <mergeCell ref="B50:B53"/>
    <mergeCell ref="C50:C53"/>
    <mergeCell ref="F50:F53"/>
    <mergeCell ref="H50:H53"/>
    <mergeCell ref="L50:L53"/>
    <mergeCell ref="V50:V53"/>
    <mergeCell ref="W50:W53"/>
    <mergeCell ref="B54:B57"/>
    <mergeCell ref="B47:B49"/>
    <mergeCell ref="C47:C49"/>
    <mergeCell ref="F47:F49"/>
    <mergeCell ref="H47:H49"/>
    <mergeCell ref="L47:L49"/>
    <mergeCell ref="V47:V49"/>
    <mergeCell ref="W58:W60"/>
    <mergeCell ref="B61:B63"/>
    <mergeCell ref="C61:C63"/>
    <mergeCell ref="F61:F63"/>
    <mergeCell ref="H61:H63"/>
    <mergeCell ref="L61:L63"/>
    <mergeCell ref="V61:V63"/>
    <mergeCell ref="W61:W63"/>
    <mergeCell ref="B58:B60"/>
    <mergeCell ref="C58:C60"/>
    <mergeCell ref="F58:F60"/>
    <mergeCell ref="H58:H60"/>
    <mergeCell ref="L58:L60"/>
    <mergeCell ref="V58:V60"/>
    <mergeCell ref="W64:W66"/>
    <mergeCell ref="A67:A70"/>
    <mergeCell ref="B67:B70"/>
    <mergeCell ref="C67:C70"/>
    <mergeCell ref="F67:F70"/>
    <mergeCell ref="H67:H70"/>
    <mergeCell ref="L67:L70"/>
    <mergeCell ref="V67:V70"/>
    <mergeCell ref="W67:W70"/>
    <mergeCell ref="B64:B66"/>
    <mergeCell ref="C64:C66"/>
    <mergeCell ref="F64:F66"/>
    <mergeCell ref="H64:H66"/>
    <mergeCell ref="L64:L66"/>
    <mergeCell ref="V64:V66"/>
    <mergeCell ref="S69:S70"/>
    <mergeCell ref="A71:A79"/>
    <mergeCell ref="B71:B73"/>
    <mergeCell ref="C71:C73"/>
    <mergeCell ref="F71:F73"/>
    <mergeCell ref="H71:H73"/>
    <mergeCell ref="L71:L73"/>
    <mergeCell ref="B77:B79"/>
    <mergeCell ref="C77:C79"/>
    <mergeCell ref="F77:F79"/>
    <mergeCell ref="H77:H79"/>
    <mergeCell ref="L77:L79"/>
    <mergeCell ref="W77:W79"/>
    <mergeCell ref="V71:V73"/>
    <mergeCell ref="W71:W73"/>
    <mergeCell ref="B74:B76"/>
    <mergeCell ref="C74:C76"/>
    <mergeCell ref="F74:F76"/>
    <mergeCell ref="H74:H76"/>
    <mergeCell ref="L74:L76"/>
    <mergeCell ref="V74:V76"/>
    <mergeCell ref="W74:W76"/>
    <mergeCell ref="V77:V79"/>
    <mergeCell ref="S71:S72"/>
    <mergeCell ref="S73:S74"/>
    <mergeCell ref="S75:S76"/>
    <mergeCell ref="S77:S78"/>
    <mergeCell ref="S79:S80"/>
  </mergeCells>
  <conditionalFormatting sqref="F9 G9:G11 F11 F12:G12 F13 G13:G16 F15 F17:F19 F20:G20">
    <cfRule type="containsText" dxfId="24" priority="27" operator="containsText" text="Baja">
      <formula>NOT(ISERROR(SEARCH("Baja",F9)))</formula>
    </cfRule>
    <cfRule type="containsText" dxfId="23" priority="28" operator="containsText" text="Media">
      <formula>NOT(ISERROR(SEARCH("Media",F9)))</formula>
    </cfRule>
    <cfRule type="containsText" dxfId="22" priority="29" operator="containsText" text="Alta">
      <formula>NOT(ISERROR(SEARCH("Alta",F9)))</formula>
    </cfRule>
  </conditionalFormatting>
  <conditionalFormatting sqref="F9 G9:G11 F11 F12:G12 F13 G13:G16 G20">
    <cfRule type="containsText" dxfId="21" priority="30" operator="containsText" text="Baja">
      <formula>NOT(ISERROR(SEARCH("Baja",F9)))</formula>
    </cfRule>
  </conditionalFormatting>
  <conditionalFormatting sqref="H9 H11:H15 H17:H20">
    <cfRule type="containsText" dxfId="20" priority="20" operator="containsText" text="Catastrófico">
      <formula>NOT(ISERROR(SEARCH("Catastrófico",H9)))</formula>
    </cfRule>
  </conditionalFormatting>
  <conditionalFormatting sqref="H9 H11:H15 H17:H140">
    <cfRule type="containsText" dxfId="19" priority="21" operator="containsText" text="Catastrofico">
      <formula>NOT(ISERROR(SEARCH("Catastrofico",H9)))</formula>
    </cfRule>
    <cfRule type="containsText" dxfId="18" priority="22" operator="containsText" text="Moderado">
      <formula>NOT(ISERROR(SEARCH("Moderado",H9)))</formula>
    </cfRule>
    <cfRule type="containsText" dxfId="17" priority="23" operator="containsText" text="Leve">
      <formula>NOT(ISERROR(SEARCH("Leve",H9)))</formula>
    </cfRule>
  </conditionalFormatting>
  <conditionalFormatting sqref="H9:L9 H11:L15 H17:L20 J10:K10 I16:K16">
    <cfRule type="containsText" dxfId="16" priority="24" operator="containsText" text="Bajo">
      <formula>NOT(ISERROR(SEARCH("Bajo",H9)))</formula>
    </cfRule>
  </conditionalFormatting>
  <conditionalFormatting sqref="H9:L9 J10:K10 H11:L15 I16:K16 H17:L20">
    <cfRule type="containsText" dxfId="15" priority="25" operator="containsText" text="Medio">
      <formula>NOT(ISERROR(SEARCH("Medio",H9)))</formula>
    </cfRule>
    <cfRule type="containsText" dxfId="14" priority="26" operator="containsText" text="Alto">
      <formula>NOT(ISERROR(SEARCH("Alto",H9)))</formula>
    </cfRule>
  </conditionalFormatting>
  <conditionalFormatting sqref="L9 L11:L15 L17:L20">
    <cfRule type="containsText" dxfId="13" priority="14" operator="containsText" text="Inaceptable">
      <formula>NOT(ISERROR(SEARCH("Inaceptable",L9)))</formula>
    </cfRule>
    <cfRule type="containsText" dxfId="12" priority="15" operator="containsText" text="Importante">
      <formula>NOT(ISERROR(SEARCH("Importante",L9)))</formula>
    </cfRule>
    <cfRule type="containsText" dxfId="11" priority="16" operator="containsText" text="Moderado">
      <formula>NOT(ISERROR(SEARCH("Moderado",L9)))</formula>
    </cfRule>
    <cfRule type="containsText" dxfId="10" priority="17" operator="containsText" text="Moderado">
      <formula>NOT(ISERROR(SEARCH("Moderado",L9)))</formula>
    </cfRule>
    <cfRule type="containsText" dxfId="9" priority="18" operator="containsText" text="Tolerable">
      <formula>NOT(ISERROR(SEARCH("Tolerable",L9)))</formula>
    </cfRule>
    <cfRule type="containsText" dxfId="8" priority="19" operator="containsText" text="Aceptable">
      <formula>NOT(ISERROR(SEARCH("Aceptable",L9)))</formula>
    </cfRule>
  </conditionalFormatting>
  <conditionalFormatting sqref="V9:V20">
    <cfRule type="containsText" dxfId="7" priority="9" operator="containsText" text="Inaceptable">
      <formula>NOT(ISERROR(SEARCH("Inaceptable",V9)))</formula>
    </cfRule>
    <cfRule type="containsText" dxfId="6" priority="10" operator="containsText" text="Importante">
      <formula>NOT(ISERROR(SEARCH("Importante",V9)))</formula>
    </cfRule>
    <cfRule type="containsText" dxfId="5" priority="11" operator="containsText" text="Moderado">
      <formula>NOT(ISERROR(SEARCH("Moderado",V9)))</formula>
    </cfRule>
    <cfRule type="containsText" dxfId="4" priority="12" operator="containsText" text="Tolerable">
      <formula>NOT(ISERROR(SEARCH("Tolerable",V9)))</formula>
    </cfRule>
    <cfRule type="containsText" dxfId="3" priority="13" operator="containsText" text="Aceptable">
      <formula>NOT(ISERROR(SEARCH("Aceptable",V9)))</formula>
    </cfRule>
    <cfRule type="containsText" dxfId="2" priority="31" operator="containsText" text="Medio">
      <formula>NOT(ISERROR(SEARCH("Medio",V9)))</formula>
    </cfRule>
    <cfRule type="containsText" dxfId="1" priority="32" operator="containsText" text="Alto">
      <formula>NOT(ISERROR(SEARCH("Alto",V9)))</formula>
    </cfRule>
    <cfRule type="containsText" dxfId="0" priority="33" operator="containsText" text="Bajo">
      <formula>NOT(ISERROR(SEARCH("Bajo",V9)))</formula>
    </cfRule>
  </conditionalFormatting>
  <dataValidations count="6">
    <dataValidation type="list" allowBlank="1" showInputMessage="1" showErrorMessage="1" sqref="W17:X20 W9:W15" xr:uid="{9BF6769B-5F19-4A40-918B-CBEFB830C554}">
      <formula1>$X$149:$X$153</formula1>
    </dataValidation>
    <dataValidation type="list" allowBlank="1" showInputMessage="1" showErrorMessage="1" sqref="F9 F11:F13 F15 F17:F20" xr:uid="{DD42636A-6082-428C-846B-415F33FE09EE}">
      <formula1>$E$144:$E$146</formula1>
    </dataValidation>
    <dataValidation type="list" allowBlank="1" showInputMessage="1" showErrorMessage="1" sqref="H9 H11:H15 H17:H20" xr:uid="{0DAABE4C-7823-41AC-8CF3-41FB3C8A7433}">
      <formula1>$H$144:$H$146</formula1>
    </dataValidation>
    <dataValidation type="list" allowBlank="1" showInputMessage="1" showErrorMessage="1" sqref="N9 N11:N13 N15 N17:N20" xr:uid="{473040D3-B149-413B-88CC-A6B7E06FDFB7}">
      <formula1>$N$154:$N$155</formula1>
    </dataValidation>
    <dataValidation type="list" allowBlank="1" showInputMessage="1" showErrorMessage="1" sqref="O9 O11:O13 O15 O17:O20" xr:uid="{2B84D958-41C5-4B97-9F7A-D9BD4E6DD8DB}">
      <formula1>$O$154:$O$155</formula1>
    </dataValidation>
    <dataValidation type="list" allowBlank="1" showInputMessage="1" showErrorMessage="1" sqref="C9:C20" xr:uid="{1DFB31B8-C9D0-42B4-8603-5A2C2D5041F6}">
      <formula1>$C$23:$C$29</formula1>
    </dataValidation>
  </dataValidations>
  <hyperlinks>
    <hyperlink ref="H8" location="'Estructura de Riesgos FP'!F3" display="Impacto" xr:uid="{733E8D87-AE60-4471-9FB0-193BA4C9A8AA}"/>
    <hyperlink ref="F8" location="'Estructura de Riesgos FP'!E3" display="Probabilidad" xr:uid="{73DD6D77-BDE4-48DB-BDBC-5DD4E5C9CFC2}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de valoración</vt:lpstr>
      <vt:lpstr>PATOLOGÍA</vt:lpstr>
      <vt:lpstr>IMAGENES 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QUIROFANO 1</cp:lastModifiedBy>
  <cp:lastPrinted>2018-11-08T15:50:53Z</cp:lastPrinted>
  <dcterms:created xsi:type="dcterms:W3CDTF">2018-09-28T16:14:14Z</dcterms:created>
  <dcterms:modified xsi:type="dcterms:W3CDTF">2024-01-26T19:34:43Z</dcterms:modified>
</cp:coreProperties>
</file>