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OSALGADO\Downloads\"/>
    </mc:Choice>
  </mc:AlternateContent>
  <xr:revisionPtr revIDLastSave="0" documentId="13_ncr:1_{E2FC8CEF-F128-4CA2-BC69-F20916B0D92F}" xr6:coauthVersionLast="47" xr6:coauthVersionMax="47" xr10:uidLastSave="{00000000-0000-0000-0000-000000000000}"/>
  <bookViews>
    <workbookView xWindow="-120" yWindow="-120" windowWidth="20730" windowHeight="11160" tabRatio="806" firstSheet="1" activeTab="1" xr2:uid="{00000000-000D-0000-FFFF-FFFF00000000}"/>
  </bookViews>
  <sheets>
    <sheet name="Tabla de valoración" sheetId="2" state="hidden" r:id="rId1"/>
    <sheet name="LAB CLÍNICO" sheetId="11" r:id="rId2"/>
    <sheet name="PATOLOGIA" sheetId="13" r:id="rId3"/>
    <sheet name="IMAGENES DX" sheetId="17" r:id="rId4"/>
  </sheets>
  <externalReferences>
    <externalReference r:id="rId5"/>
    <externalReference r:id="rId6"/>
    <externalReference r:id="rId7"/>
  </externalReferences>
  <definedNames>
    <definedName name="FUENTE" localSheetId="3">#REF!</definedName>
    <definedName name="FUENTE">#REF!</definedName>
    <definedName name="Hoja_1_de_1" localSheetId="3">#REF!</definedName>
    <definedName name="Hoja_1_de_1">#REF!</definedName>
    <definedName name="hojka" comment="criterios" localSheetId="3">#REF!</definedName>
    <definedName name="hojka" comment="criterios">#REF!</definedName>
    <definedName name="listado" comment="criterios" localSheetId="3">#REF!</definedName>
    <definedName name="listado" comment="criterios">#REF!</definedName>
    <definedName name="listado1" comment="criterios" localSheetId="3">#REF!</definedName>
    <definedName name="listado1" comment="criterios">#REF!</definedName>
    <definedName name="listadoGMP" comment="criterios" localSheetId="3">#REF!</definedName>
    <definedName name="listadoGMP" comment="criterios">#REF!</definedName>
    <definedName name="MATRIZ_RAM" localSheetId="3">#REF!</definedName>
    <definedName name="MATRIZ_RAM">#REF!</definedName>
    <definedName name="mENSUAL" localSheetId="3">#REF!</definedName>
    <definedName name="mENSUAL">#REF!</definedName>
    <definedName name="VALORACION_RAM" localSheetId="3">#REF!</definedName>
    <definedName name="VALORACION_RAM">#REF!</definedName>
    <definedName name="Valoracion_RAMVAL" localSheetId="3">#REF!</definedName>
    <definedName name="Valoracion_RAM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11" l="1"/>
  <c r="J22" i="11"/>
  <c r="H22" i="11"/>
  <c r="K22" i="11" s="1"/>
  <c r="L22" i="11" s="1"/>
  <c r="H23" i="11"/>
  <c r="J23" i="11"/>
  <c r="N23" i="11"/>
  <c r="J19" i="11"/>
  <c r="H19" i="11"/>
  <c r="N18" i="11"/>
  <c r="J18" i="11"/>
  <c r="H18" i="11"/>
  <c r="J16" i="11"/>
  <c r="H16" i="11"/>
  <c r="J15" i="11"/>
  <c r="H15" i="11"/>
  <c r="J13" i="11"/>
  <c r="H13" i="11"/>
  <c r="J12" i="11"/>
  <c r="H12" i="11"/>
  <c r="J11" i="11"/>
  <c r="H11" i="11"/>
  <c r="J10" i="11"/>
  <c r="H10" i="11"/>
  <c r="J9" i="11"/>
  <c r="H9" i="11"/>
  <c r="N15" i="17"/>
  <c r="N14" i="17"/>
  <c r="N11" i="17"/>
  <c r="N10" i="17"/>
  <c r="N9" i="17"/>
  <c r="W14" i="17"/>
  <c r="W15" i="17"/>
  <c r="W13" i="17"/>
  <c r="M14" i="17"/>
  <c r="M15" i="17"/>
  <c r="J13" i="17"/>
  <c r="H13" i="17"/>
  <c r="N12" i="17"/>
  <c r="J12" i="17"/>
  <c r="H12" i="17"/>
  <c r="J11" i="17"/>
  <c r="H11" i="17"/>
  <c r="J10" i="17"/>
  <c r="H10" i="17"/>
  <c r="J9" i="17"/>
  <c r="H9" i="17"/>
  <c r="M22" i="11" l="1"/>
  <c r="U22" i="11"/>
  <c r="V22" i="11" s="1"/>
  <c r="W22" i="11" s="1"/>
  <c r="K23" i="11"/>
  <c r="L23" i="11" s="1"/>
  <c r="U23" i="11" s="1"/>
  <c r="V23" i="11" s="1"/>
  <c r="W23" i="11" s="1"/>
  <c r="K19" i="11"/>
  <c r="K16" i="11"/>
  <c r="L16" i="11" s="1"/>
  <c r="M16" i="11" s="1"/>
  <c r="K15" i="11"/>
  <c r="L15" i="11" s="1"/>
  <c r="M15" i="11" s="1"/>
  <c r="K18" i="11"/>
  <c r="K9" i="11"/>
  <c r="K13" i="11"/>
  <c r="L13" i="11" s="1"/>
  <c r="M13" i="11" s="1"/>
  <c r="K10" i="11"/>
  <c r="K12" i="11"/>
  <c r="K11" i="11"/>
  <c r="L11" i="11" s="1"/>
  <c r="U12" i="11" s="1"/>
  <c r="U16" i="11"/>
  <c r="K12" i="17"/>
  <c r="K9" i="17"/>
  <c r="L9" i="17" s="1"/>
  <c r="U9" i="17" s="1"/>
  <c r="V9" i="17" s="1"/>
  <c r="W9" i="17" s="1"/>
  <c r="K13" i="17"/>
  <c r="L12" i="17" s="1"/>
  <c r="K11" i="17"/>
  <c r="L11" i="17" s="1"/>
  <c r="U11" i="17" s="1"/>
  <c r="K10" i="17"/>
  <c r="L10" i="17" s="1"/>
  <c r="U10" i="17" s="1"/>
  <c r="V10" i="17" s="1"/>
  <c r="W10" i="17" s="1"/>
  <c r="M11" i="11" l="1"/>
  <c r="M23" i="11"/>
  <c r="U13" i="11"/>
  <c r="L18" i="11"/>
  <c r="U19" i="11" s="1"/>
  <c r="U14" i="11"/>
  <c r="V13" i="11" s="1"/>
  <c r="W13" i="11" s="1"/>
  <c r="U17" i="11"/>
  <c r="V16" i="11" s="1"/>
  <c r="W16" i="11" s="1"/>
  <c r="U11" i="11"/>
  <c r="U21" i="11"/>
  <c r="U20" i="11"/>
  <c r="U15" i="11"/>
  <c r="V15" i="11" s="1"/>
  <c r="W15" i="11" s="1"/>
  <c r="L9" i="11"/>
  <c r="V11" i="11"/>
  <c r="W11" i="11" s="1"/>
  <c r="M12" i="17"/>
  <c r="U12" i="17"/>
  <c r="V12" i="17" s="1"/>
  <c r="W12" i="17" s="1"/>
  <c r="U13" i="17"/>
  <c r="M9" i="17"/>
  <c r="M11" i="17"/>
  <c r="M10" i="17"/>
  <c r="V11" i="17"/>
  <c r="W11" i="17" s="1"/>
  <c r="M18" i="11" l="1"/>
  <c r="U18" i="11"/>
  <c r="V18" i="11" s="1"/>
  <c r="W18" i="11" s="1"/>
  <c r="U9" i="11"/>
  <c r="V9" i="11" s="1"/>
  <c r="W9" i="11" s="1"/>
  <c r="U10" i="11"/>
  <c r="N16" i="13"/>
  <c r="J16" i="13"/>
  <c r="H16" i="13"/>
  <c r="N15" i="13"/>
  <c r="J15" i="13"/>
  <c r="H15" i="13"/>
  <c r="J12" i="13"/>
  <c r="H12" i="13"/>
  <c r="N11" i="13"/>
  <c r="J11" i="13"/>
  <c r="H11" i="13"/>
  <c r="J10" i="13"/>
  <c r="H10" i="13"/>
  <c r="N9" i="13"/>
  <c r="J9" i="13"/>
  <c r="H9" i="13"/>
  <c r="K12" i="13" l="1"/>
  <c r="K11" i="13"/>
  <c r="L11" i="13" s="1"/>
  <c r="K10" i="13"/>
  <c r="U10" i="13" s="1"/>
  <c r="K15" i="13"/>
  <c r="L15" i="13" s="1"/>
  <c r="M15" i="13" s="1"/>
  <c r="K9" i="13"/>
  <c r="K16" i="13"/>
  <c r="L16" i="13" s="1"/>
  <c r="M16" i="13" s="1"/>
  <c r="U16" i="13"/>
  <c r="V16" i="13" s="1"/>
  <c r="W16" i="13" s="1"/>
  <c r="U15" i="13" l="1"/>
  <c r="V15" i="13" s="1"/>
  <c r="W15" i="13" s="1"/>
  <c r="L9" i="13"/>
  <c r="U12" i="13"/>
  <c r="M11" i="13"/>
  <c r="U13" i="13"/>
  <c r="U14" i="13"/>
  <c r="U11" i="13"/>
  <c r="M9" i="13"/>
  <c r="U9" i="13"/>
  <c r="V9" i="13" s="1"/>
  <c r="W9" i="13" s="1"/>
  <c r="V11" i="13" l="1"/>
  <c r="W11" i="13" s="1"/>
  <c r="H17" i="2" l="1"/>
  <c r="H16" i="2"/>
  <c r="H15" i="2"/>
  <c r="H14" i="2"/>
  <c r="H13" i="2"/>
  <c r="H12" i="2"/>
  <c r="H11" i="2"/>
  <c r="H10" i="2"/>
  <c r="H9" i="2"/>
  <c r="M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Q7" authorId="0" shapeId="0" xr:uid="{ED3BF978-C075-4008-B85D-B53B940D623B}">
      <text>
        <r>
          <rPr>
            <b/>
            <sz val="9"/>
            <color indexed="81"/>
            <rFont val="Tahoma"/>
            <family val="2"/>
          </rPr>
          <t>Usuario de Windows:</t>
        </r>
        <r>
          <rPr>
            <sz val="9"/>
            <color indexed="81"/>
            <rFont val="Tahoma"/>
            <family val="2"/>
          </rPr>
          <t xml:space="preserve">
No existe no documentado 0%
Existe no documentado 50%
Existe documentado 75%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Q7" authorId="0" shapeId="0" xr:uid="{4C7EBAB6-1A84-494D-8D68-70F3E4343D0E}">
      <text>
        <r>
          <rPr>
            <b/>
            <sz val="9"/>
            <color rgb="FF000000"/>
            <rFont val="Tahoma"/>
            <family val="2"/>
          </rPr>
          <t>Usuario de Windows:</t>
        </r>
        <r>
          <rPr>
            <sz val="9"/>
            <color rgb="FF000000"/>
            <rFont val="Tahoma"/>
            <family val="2"/>
          </rPr>
          <t xml:space="preserve">
</t>
        </r>
        <r>
          <rPr>
            <sz val="9"/>
            <color rgb="FF000000"/>
            <rFont val="Tahoma"/>
            <family val="2"/>
          </rPr>
          <t xml:space="preserve">No existe no documentado 0%
</t>
        </r>
        <r>
          <rPr>
            <sz val="9"/>
            <color rgb="FF000000"/>
            <rFont val="Tahoma"/>
            <family val="2"/>
          </rPr>
          <t xml:space="preserve">
</t>
        </r>
        <r>
          <rPr>
            <sz val="9"/>
            <color rgb="FF000000"/>
            <rFont val="Tahoma"/>
            <family val="2"/>
          </rPr>
          <t xml:space="preserve">Existe no documentado 50%
</t>
        </r>
        <r>
          <rPr>
            <sz val="9"/>
            <color rgb="FF000000"/>
            <rFont val="Tahoma"/>
            <family val="2"/>
          </rPr>
          <t xml:space="preserve">
</t>
        </r>
        <r>
          <rPr>
            <sz val="9"/>
            <color rgb="FF000000"/>
            <rFont val="Tahoma"/>
            <family val="2"/>
          </rPr>
          <t xml:space="preserve">Existe documentado 75%
</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Q7" authorId="0" shapeId="0" xr:uid="{9619DF46-06B8-4552-91CC-A2A8759AE274}">
      <text>
        <r>
          <rPr>
            <b/>
            <sz val="9"/>
            <color indexed="81"/>
            <rFont val="Tahoma"/>
            <family val="2"/>
          </rPr>
          <t>Usuario de Windows:</t>
        </r>
        <r>
          <rPr>
            <sz val="9"/>
            <color indexed="81"/>
            <rFont val="Tahoma"/>
            <family val="2"/>
          </rPr>
          <t xml:space="preserve">
No existe no documentado 0%
Existe no documentado 50%
Existe documentado 75%
 </t>
        </r>
      </text>
    </comment>
  </commentList>
</comments>
</file>

<file path=xl/sharedStrings.xml><?xml version="1.0" encoding="utf-8"?>
<sst xmlns="http://schemas.openxmlformats.org/spreadsheetml/2006/main" count="584" uniqueCount="228">
  <si>
    <t>Líder del área / proceso</t>
  </si>
  <si>
    <t>Código del riesgo</t>
  </si>
  <si>
    <t>Nombre del riesgo</t>
  </si>
  <si>
    <t xml:space="preserve">Descripción </t>
  </si>
  <si>
    <t>Clasificación</t>
  </si>
  <si>
    <t xml:space="preserve">Causas </t>
  </si>
  <si>
    <t xml:space="preserve">Consecuencias </t>
  </si>
  <si>
    <t>Existe control?</t>
  </si>
  <si>
    <t>Descripción del control</t>
  </si>
  <si>
    <t>Frecuencia del control</t>
  </si>
  <si>
    <t xml:space="preserve">Responsable </t>
  </si>
  <si>
    <t>Riesgo Residual</t>
  </si>
  <si>
    <t>Tratamiento</t>
  </si>
  <si>
    <t xml:space="preserve">Nivel </t>
  </si>
  <si>
    <t>SI</t>
  </si>
  <si>
    <t>NO</t>
  </si>
  <si>
    <t>Riesgo de cumplimiento</t>
  </si>
  <si>
    <t xml:space="preserve">VALORACIÓN DE LA FRECUENCIA DE LOS RIESGOS </t>
  </si>
  <si>
    <t>Frecuencia- probailidad</t>
  </si>
  <si>
    <t xml:space="preserve">Calificación </t>
  </si>
  <si>
    <t>Valoración</t>
  </si>
  <si>
    <t>Baja</t>
  </si>
  <si>
    <t>Media</t>
  </si>
  <si>
    <t>Alta</t>
  </si>
  <si>
    <t>Leve</t>
  </si>
  <si>
    <t>Moderado</t>
  </si>
  <si>
    <t>Prob/ Frec</t>
  </si>
  <si>
    <t>Calificación</t>
  </si>
  <si>
    <t>Probabilidad</t>
  </si>
  <si>
    <t>VALORACIÓN DE IMPACTO DE LOS RIESGOS</t>
  </si>
  <si>
    <t>Gravedad- impacto</t>
  </si>
  <si>
    <t>Impacto</t>
  </si>
  <si>
    <t>Valor</t>
  </si>
  <si>
    <t>Catastrófico</t>
  </si>
  <si>
    <t>NIVEL RIESGO INHERENTE</t>
  </si>
  <si>
    <t>Probabilidad * impacto</t>
  </si>
  <si>
    <t>Aceptable</t>
  </si>
  <si>
    <t>Tolerable</t>
  </si>
  <si>
    <t>Importante</t>
  </si>
  <si>
    <t>Inaceptable</t>
  </si>
  <si>
    <t>Inherente</t>
  </si>
  <si>
    <t>Menor o igual a 5</t>
  </si>
  <si>
    <t>Mayor o igual a 5 y menor o igual  a 10</t>
  </si>
  <si>
    <t>Mayor a 40</t>
  </si>
  <si>
    <t>Evitar el riesgo</t>
  </si>
  <si>
    <t>Reducir el riesgo</t>
  </si>
  <si>
    <t>Compartir el riesgo</t>
  </si>
  <si>
    <t>Transferir el riesgo</t>
  </si>
  <si>
    <t>Asumir el riesgo</t>
  </si>
  <si>
    <t>Valoración riesgo inherente</t>
  </si>
  <si>
    <t>Mayor a 10 y menor o igual 20</t>
  </si>
  <si>
    <t>Mayor a 30 y menor o igual a 40</t>
  </si>
  <si>
    <t>Riesgo operativo</t>
  </si>
  <si>
    <t>Permanente</t>
  </si>
  <si>
    <t>Pérdida de ingresos de manera inmediata para el hospital.
Acumulación de glosas parciales y/o definitivas.
Los datos estadísticos suministrados no corresponden a la realidad.</t>
  </si>
  <si>
    <t xml:space="preserve">Mapa de riesgo </t>
  </si>
  <si>
    <t xml:space="preserve">Hospital San Jerónimo de Montería </t>
  </si>
  <si>
    <t>Código: C.6.FOR.OO3</t>
  </si>
  <si>
    <t xml:space="preserve">Versión:01 </t>
  </si>
  <si>
    <t>Fecha: Diciembre de 2018</t>
  </si>
  <si>
    <t>Aprobado por: Gestión de la calidad</t>
  </si>
  <si>
    <t xml:space="preserve">IDENTIFICACIÓN DEL RIESGO </t>
  </si>
  <si>
    <t>VALORACIÓN DEL RIESGO</t>
  </si>
  <si>
    <t>Nombre del  área / proceso</t>
  </si>
  <si>
    <t>Laboratorio clínico</t>
  </si>
  <si>
    <t>Coordinador de laboratorio clínico</t>
  </si>
  <si>
    <t xml:space="preserve">Patología </t>
  </si>
  <si>
    <t>Clasificación del Riesgo</t>
  </si>
  <si>
    <t xml:space="preserve">Riesgo Inherente </t>
  </si>
  <si>
    <t>Documentado</t>
  </si>
  <si>
    <t xml:space="preserve">Valoración del control </t>
  </si>
  <si>
    <t>Impacto/ Gravedad</t>
  </si>
  <si>
    <t>B.4.2. R001</t>
  </si>
  <si>
    <t xml:space="preserve">Bacterióloga-Coordinación de laboratorio/
Auxiliar de Laboratorio/ Gestión de calidad del laboratorio clínico.
</t>
  </si>
  <si>
    <t xml:space="preserve">Adherirse al proceso de toma  e identificación de las muestras adoptadas en el laboratorio dentro del SGCC. </t>
  </si>
  <si>
    <t>B.4.2. R002</t>
  </si>
  <si>
    <t>Pérdida de reactivos y dispositivos médicos.</t>
  </si>
  <si>
    <t>Pérdida de reactivos y dispositivos médicos que afectan la prestación del servicio</t>
  </si>
  <si>
    <t>La falta de control en el registro del consumo para cada uno de los procesos realizados</t>
  </si>
  <si>
    <t>Pérdidas económicas para la institución. 
No se determina el costo que ocasiona el proceso realizado.
Incremento económico al centro de costos</t>
  </si>
  <si>
    <t>Manual ético y reglamento institucional.</t>
  </si>
  <si>
    <t>B.4.2. R003</t>
  </si>
  <si>
    <t>Utilización de reactivos  vencidos.</t>
  </si>
  <si>
    <t>Utilización de reactivos  vencidos que puedan afectar el resultado de las pruebas.</t>
  </si>
  <si>
    <t>Deficiente control  en el manejo de reactivos,  hace que se utilicen  aquellos con fecha de vencimiento ya expirada.</t>
  </si>
  <si>
    <t xml:space="preserve">Pérdidas económicas para la entidad. 
Demandas y problemas judiciales por utilización de  reactivos vencidos.
Riesgos para la salud de los usuarios.
</t>
  </si>
  <si>
    <t>Semaforización de los reactivos y dispositivos médicos para ejercer control en el manejo de los reactivos,  de tal forma que permita utilizar aquellos próximos a vencer.</t>
  </si>
  <si>
    <t xml:space="preserve">Coordinación del Laboratorio.
Bacteriólogos a cargo de las áreas por turno.
Almacén y suministros.
</t>
  </si>
  <si>
    <t>Reportar y devolver  aquellos reactivos  que expiraron y no se utilizaron.</t>
  </si>
  <si>
    <t>B.4.2. R004</t>
  </si>
  <si>
    <t>No contar con reactivos para el análisis de las muestras</t>
  </si>
  <si>
    <t>Demora en los trámites para compra de insumos /  no contar con presupuesto para la adquisiciónde insumos</t>
  </si>
  <si>
    <t xml:space="preserve">Efectuar compras periódicas de insumos, teniendo en cuenta las fechas de vencimiento / Priorizar la compra de  insumos de mayor utilización en los procesos.  </t>
  </si>
  <si>
    <t>B.4.2. R005</t>
  </si>
  <si>
    <t>Inadecuado almacenamiento de los insumos.</t>
  </si>
  <si>
    <t>Inadecuado almacenamiento de los insumos que genra pérdidas para la compañía.</t>
  </si>
  <si>
    <t>Deficiencia en las condiciones de temperatura y sitios de almacenamiento adecuado para asegurar la estabilidad de los insumos.</t>
  </si>
  <si>
    <t>Daño o pérdida de los insumos.
Pérdida económica para la institución.</t>
  </si>
  <si>
    <t>Disponer de equipos de refrigeración, que proporcionen la temperatura ideal para el almacenamiento de los insumos.</t>
  </si>
  <si>
    <t xml:space="preserve">Coordinación del Laboratorio.
Servicio de Ingeniería y mantenimiento Hospitalario. 
</t>
  </si>
  <si>
    <t>Mantenimiento preventivo y correctivo de los mismos.</t>
  </si>
  <si>
    <t>B.4.2. R006</t>
  </si>
  <si>
    <t>Error en la identificación de las muestras clínicas</t>
  </si>
  <si>
    <t>Recibir muestras sin el adecuado diligenciamiento de la solicitud (identificación del paciente, tipo de análisis, descripción de la muestra, entre otros).</t>
  </si>
  <si>
    <t>Falencias en el procedimiento de recepción de muestras.</t>
  </si>
  <si>
    <t>Posibles errores al momento de procesar la muestra.</t>
  </si>
  <si>
    <t xml:space="preserve">Realizar una limpieza adecuada a la morgue </t>
  </si>
  <si>
    <t xml:space="preserve">Personal de aseo/ Profesional medio ambiente </t>
  </si>
  <si>
    <t>Falencias en el diligenciamiento de la solicitud. Por falta de información y por identificación incorrecta del paciente, la identificación puede ser incompleta por falta del nombre o número de historia del paciente, del motivo para realizar la medición o el examen , del médico solicitante para el diagnóstico.</t>
  </si>
  <si>
    <t xml:space="preserve">
Posible cruce de resultados entre dos pacientes que podría repercutir negativamente a ambos.
Afectación en el diagnóstico del paciente.</t>
  </si>
  <si>
    <t xml:space="preserve">Permanente </t>
  </si>
  <si>
    <t>Patóloga / equipo de trabajo</t>
  </si>
  <si>
    <t>La muestras procedentes de cirugía se verifican con la lista y se registran en el libro con firma de entrega y recibido y se rotulan.</t>
  </si>
  <si>
    <t>Se tiene un procedimiento para el recibo de muestras y se cuenta con personal capacitado experto en el recibo de muestras.</t>
  </si>
  <si>
    <t>B.4.2. R007</t>
  </si>
  <si>
    <t>Entrega de resultados</t>
  </si>
  <si>
    <t>Falencias en la entrega de resultados (entregar el resultado al paciente equivocado y/o incumplimiento de los tiempos de respuesta).</t>
  </si>
  <si>
    <t xml:space="preserve">Riesgo de cumplimiento </t>
  </si>
  <si>
    <t>Errores en la identificación del paciente.
No verificar la identificación del paciente al momento de entregar los resultados.</t>
  </si>
  <si>
    <t>Mala imagen de la institución
Afectación del diagnóstico del paciente.
Posible afectación del estado de salud del paciente.</t>
  </si>
  <si>
    <t>Antes de entregar el resultado se constata la identificación del paciente.
Se tiene un procedimiento para identificar las muestras.</t>
  </si>
  <si>
    <t xml:space="preserve">Inmediato </t>
  </si>
  <si>
    <t xml:space="preserve">Riesgo estratégico </t>
  </si>
  <si>
    <t xml:space="preserve">Riesgo de imagen </t>
  </si>
  <si>
    <t xml:space="preserve">Riesgo financiero </t>
  </si>
  <si>
    <t xml:space="preserve">Riesgo de tecnología </t>
  </si>
  <si>
    <t xml:space="preserve">Riesgo de corrupción </t>
  </si>
  <si>
    <t>Vigencia 2021</t>
  </si>
  <si>
    <t>B4.4R 001</t>
  </si>
  <si>
    <t xml:space="preserve">   Morgue </t>
  </si>
  <si>
    <t xml:space="preserve">Descomposición de cadáveres estatales generando un ambiente insalubre  </t>
  </si>
  <si>
    <t xml:space="preserve">Equipos de refrigeración se encuentran en mal estado.   </t>
  </si>
  <si>
    <t>Que no se puedan realizar las autopsias requeridas, porque se encuentre llena la morgue.</t>
  </si>
  <si>
    <t xml:space="preserve">Se cuenta con una cadena de frio donde hay cavas para la conservación de cadáveres. </t>
  </si>
  <si>
    <t xml:space="preserve">Cuando se requiere </t>
  </si>
  <si>
    <t xml:space="preserve">Subdirector administrativo/ Mantenimiento </t>
  </si>
  <si>
    <t>Demoras en el trámite y gestión de cadáveres (abandonados, sin identificar)</t>
  </si>
  <si>
    <t>Infecciones por agentes biológicos y no realización de un procedimiento  pos mortem</t>
  </si>
  <si>
    <t>Los cadáveres sin identificar son fotografiados y publicados en medios de comunicación masivos. 
Contactar a los familiares de los cadaveres abandonados para que realicen su retiro</t>
  </si>
  <si>
    <t>Profesional universitario ambiental</t>
  </si>
  <si>
    <t>B4.4R 002</t>
  </si>
  <si>
    <t>Falencias en el procedimiento de remisión de las muestras.</t>
  </si>
  <si>
    <t>Posibles errores al momento de procesar la muestra.
Confusion en la entrega de resultados</t>
  </si>
  <si>
    <t>Se tiene una lista de chequeo para la identificación del paciente, el rótulo de la muestra y la solicitud del estudio.
Capacitar al personal que se ocupa de la obtención de las muestras clínicas.</t>
  </si>
  <si>
    <t>B4.4R 003</t>
  </si>
  <si>
    <t xml:space="preserve">Errores de conservación de la muestra clínica 
</t>
  </si>
  <si>
    <t>Errores en el manejo, toma y envío de las muestras a patología (muestras sin formol).</t>
  </si>
  <si>
    <t>No aplicar formol a la muestra</t>
  </si>
  <si>
    <t>Daño o deterioro de la muestra.
Imposibilidad en la realización del estudio.
Afectación en el diagnóstico del paciente.</t>
  </si>
  <si>
    <t>Se realizan capacitaciones al personal de sala de parto y quirúrgica en el manejo de muestras.</t>
  </si>
  <si>
    <t>B4.4R 004</t>
  </si>
  <si>
    <t>Laboratorio de Patología</t>
  </si>
  <si>
    <t>Coordinador de laboratorio de Patología</t>
  </si>
  <si>
    <t>Imágenes Diagnosticas</t>
  </si>
  <si>
    <t>Coordinador de Apoyo Diagnostico</t>
  </si>
  <si>
    <t xml:space="preserve">Repeticion de estudios imageneologicos por perdida de estos en el equipo. </t>
  </si>
  <si>
    <t xml:space="preserve">Se borran los estudios por fallas del software del equipo por lo que se requiere la  repeticion del estudio. </t>
  </si>
  <si>
    <t xml:space="preserve">Manipulacion por parte de personal externo al area de imágenes diagnosticas. </t>
  </si>
  <si>
    <t xml:space="preserve">Repeticion de estudios exponiendo al paciente a doble radiacion ionizante. </t>
  </si>
  <si>
    <t>Averia de equipos de imageneologia</t>
  </si>
  <si>
    <t xml:space="preserve">Daño de los equipos de imageneologia tales como ecografo, tomografo, Rx fijo y/o  Rx Portatil. </t>
  </si>
  <si>
    <t xml:space="preserve">Falta de mantenimientos preventivos de los equipos
Fluctuacion de energia </t>
  </si>
  <si>
    <t>Suspensión de servicio 
Inoportunidad del servicio</t>
  </si>
  <si>
    <t>Falta de insumos para la prestacion de servicio ambulatorio</t>
  </si>
  <si>
    <t xml:space="preserve">No se cuenta con los insumos para la prestacion de servicios ambulatorios que permitan la entrega de las imágenes en medio magnetico. </t>
  </si>
  <si>
    <t>Falta de contratacion para suministro de insumos para la prestacion del servicio</t>
  </si>
  <si>
    <t xml:space="preserve">Insatisfaccion del usuario </t>
  </si>
  <si>
    <t>Error en la identificación de las imágenes</t>
  </si>
  <si>
    <t xml:space="preserve">Realizar estudios imageneologicos sin el adecuado diligenciamiento de la solicitud. </t>
  </si>
  <si>
    <t xml:space="preserve">Falencias en el procedimiento de realizacion de la imagen. </t>
  </si>
  <si>
    <t>Falencias en el diligenciamiento de la solicitud. Por falta de información y por identificación incorrecta del paciente, la identificación puede ser incompleta por falta del nombre o número de historia del paciente, del motivo para realizar el examen , del médico solicitante para el diagnóstico.</t>
  </si>
  <si>
    <t>Demora en el reporte de resultados</t>
  </si>
  <si>
    <t>Entrega de resultados por demoras en las lecturas de los estudios imageneologicos.</t>
  </si>
  <si>
    <t>Error en la solicitud de los estudios</t>
  </si>
  <si>
    <t>Solicitud de estudios erronea por parte del equipo medico cargando codigos que no corresponden con lo requerido.</t>
  </si>
  <si>
    <t xml:space="preserve">Falta de contratacion de especialistas por Radiologia
</t>
  </si>
  <si>
    <t>Inoportunidad de reporte
Insatisfaccion de los usuarios
Manejo clinico inoportuno</t>
  </si>
  <si>
    <t>Desconocimiento del personal medico de los codigos de acuerdo a los procedimientos requeridos.
Codigos Cups desactualizados o duplicados en el software</t>
  </si>
  <si>
    <t>Alteracion de las estadisticas de produccion
Demora en la realizacion de los estudios</t>
  </si>
  <si>
    <t xml:space="preserve">Uso de rips/pack para visualizacion de imágenes en los compuradores externos al servicio de imágenes diagnosticas. </t>
  </si>
  <si>
    <t xml:space="preserve">Personal medico, tecnicos y tecnologos de Rx. </t>
  </si>
  <si>
    <t xml:space="preserve">Realizacion de mantenimientos precventivos de los equipos del area de imágenes diagnosticas. 
Mantenimiento a redes electricas donde se encuentran conectados los equipos. 
</t>
  </si>
  <si>
    <t>De acuerdo a cronograma de mantenimiento</t>
  </si>
  <si>
    <t xml:space="preserve">Solicitud oportuna de insumos requeridos para prestacion de servicios. </t>
  </si>
  <si>
    <t>Posibles errores al momento de visualizar las imagenes.</t>
  </si>
  <si>
    <t xml:space="preserve">Identificar los estudios realizados con datos de identificacion completos, Nombres, Apellidos y N° de Identificacion. </t>
  </si>
  <si>
    <t xml:space="preserve">Verificacion de datos basicos de los pacientes durante la realziacion de los estudios, lectura y reporte de los mismo. </t>
  </si>
  <si>
    <t>Tecnico y Tecnologis, Radiologos</t>
  </si>
  <si>
    <t xml:space="preserve">Seguimiento de ejecucion de contratos de los Radiologos. </t>
  </si>
  <si>
    <t>Coordinador Apoyo Diagnostico</t>
  </si>
  <si>
    <t xml:space="preserve">Revision de cargue de solicitudes de los estudios
Retroalimentar los codigos cups de los estudios de imágenes diagnosticas al personal medico 
</t>
  </si>
  <si>
    <t>Permanentemente</t>
  </si>
  <si>
    <t>Recepcionista de imágenes Diagnosticas</t>
  </si>
  <si>
    <t>Ingeniero Biomedico, Subdirectora Administrativa</t>
  </si>
  <si>
    <t>Coordinadora Apoyo Diagnostico, Almacen</t>
  </si>
  <si>
    <t>Coordinadora Apoyo Diagnostico, Tecnico y Tecnologo de Rx.</t>
  </si>
  <si>
    <t>B.4.3.R001</t>
  </si>
  <si>
    <t>B.4.3.R002</t>
  </si>
  <si>
    <t>B.4.3.R003</t>
  </si>
  <si>
    <t>B.4.3.R004</t>
  </si>
  <si>
    <t>B.4.3.R005</t>
  </si>
  <si>
    <t>B.4.3.R006</t>
  </si>
  <si>
    <t>Vigencia 2022</t>
  </si>
  <si>
    <t xml:space="preserve">MAPA DE RIESGO </t>
  </si>
  <si>
    <t>Fallas eléctricas, que  ocasionan pérdida de reactivos que necesitan refrigeración o al interrumpirse el proceso que se esté realizando en el momento.</t>
  </si>
  <si>
    <t>Laboratorio Clínico                                                                                                                                                                                                                                                                                                                                                                                                                                                                                                                                                                                                                                                                                                                                                                                             Almacén y suministros.
Sección de Recursos Físicos.</t>
  </si>
  <si>
    <t xml:space="preserve">Mala  identificación de las muestras tomadas. Falencias en el diligenciamiento de la solicitud. Por falta de información y por identificación incorrecta del paciente, la identificación puede ser incompleta por falta del nombre o número de historia del paciente, del motivo para realizar la medición o el examen , del médico solicitante para el diagnóstico.  </t>
  </si>
  <si>
    <t>Falencias en el diligenciamiento de la recepción del paciente. Falta de documentación. autorización de la EPS, CC, consentimiento informado y los que fuera necesario.</t>
  </si>
  <si>
    <t>Diagnósticos errados /  Insatisfacción en la atención del usuario. Posible cruce de resultados entre dos pacientes que podría repercutir negativamente a ambos.
Afectación en el diagnóstico del paciente.</t>
  </si>
  <si>
    <t>Posibles glosas a la institución</t>
  </si>
  <si>
    <t>Se lleva registro de las muestras recibidas con fecha y hora y responsable de quien entrega y quien recibe.                                                  Las muestras procedentes de cirugía se verifican con la lista y se registran en el libro con firma de entrega y recibido y se rotulan.</t>
  </si>
  <si>
    <t>Contamos con personal idoneo para realizar las auditorias de la factura.</t>
  </si>
  <si>
    <t>Se cuenta con un software para acceder a resultados cuando sea necesario.</t>
  </si>
  <si>
    <t>Se tiene contacto permanente con el area de facturación para evitar posibles glosas y poder radicar correctamente la facturas con sus soportes.</t>
  </si>
  <si>
    <t>Coordinación de Laboratorio / equipo de trabajo</t>
  </si>
  <si>
    <t>Coordinación de Laboratorio / Bacteriologos y auxiliares</t>
  </si>
  <si>
    <t>Vigencia 2024</t>
  </si>
  <si>
    <t>Error en la recepción del paciente (Facturación)</t>
  </si>
  <si>
    <t>Recibir muestras sin la autorización de la EPS correspondiente, con su respectivos soporte de factura.</t>
  </si>
  <si>
    <t>B.4.2. R008</t>
  </si>
  <si>
    <t>Perdida de equipos de laboratorio, equipos de oficina, materiales y enseres.</t>
  </si>
  <si>
    <t>Perdida por hurto de equipos de laboratorio, equipos de oficina, materiales y enseres.</t>
  </si>
  <si>
    <t>Probabilidad de afectación en la salud del paciente por no cumplir la solicitud, identificación, toma, conservación y transporte de muestras del laboratorio clínico, debido al desconocimiento del Procedimiento para la solicitud, recepción, identificación y toma de muestras.Fallas en la atención del usuario en la toma  muestras</t>
  </si>
  <si>
    <t xml:space="preserve"> Recibir muestras sin el adecuado diligenciamiento de la solicitud (identificación del paciente, tipo de análisis, descripción de la muestra, entre otros). No adherencia al manual de toma de muestras</t>
  </si>
  <si>
    <t xml:space="preserve">Falla de la fase Preanalitica, muestra inadecuada, mala preparación del paciente.   </t>
  </si>
  <si>
    <t>Falla en la oportunidad de la atención medica por falta de ayuda diagnóstica. Posibles costos asociados al mal procedimiento.</t>
  </si>
  <si>
    <t>Llevar registro del consumo de todos los reactivos utilizados en cada proceso.  Tener UPS que garanticen la finalización del proceso ate la interrupción del fluido electrico. Tener garantizado que la planta electrica cubra la urgencia en el servicio.</t>
  </si>
  <si>
    <t xml:space="preserve">Coordinación del Laboratorio.
Bacteriólogos a cargo de las áreas por turno.                         Area de Mantenimiento.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</si>
</sst>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10"/>
      <color theme="1"/>
      <name val="Calibri"/>
      <family val="2"/>
    </font>
    <font>
      <b/>
      <sz val="11"/>
      <color theme="1"/>
      <name val="Calibri"/>
      <family val="2"/>
      <scheme val="minor"/>
    </font>
    <font>
      <sz val="9"/>
      <color theme="1"/>
      <name val="Arial"/>
      <family val="2"/>
    </font>
    <font>
      <sz val="10"/>
      <name val="Calibri"/>
      <family val="2"/>
      <scheme val="minor"/>
    </font>
    <font>
      <sz val="8"/>
      <color theme="1"/>
      <name val="Calibri Light"/>
      <family val="2"/>
    </font>
    <font>
      <sz val="7"/>
      <color theme="1"/>
      <name val="Calibri Light"/>
      <family val="2"/>
    </font>
    <font>
      <b/>
      <sz val="10"/>
      <color theme="1"/>
      <name val="Calibri"/>
      <family val="2"/>
    </font>
    <font>
      <sz val="12"/>
      <color theme="1"/>
      <name val="Calibri"/>
      <family val="2"/>
    </font>
    <font>
      <sz val="10"/>
      <name val="Calibri"/>
      <family val="2"/>
    </font>
    <font>
      <b/>
      <sz val="12"/>
      <color theme="1"/>
      <name val="Calibri"/>
      <family val="2"/>
    </font>
    <font>
      <b/>
      <sz val="12"/>
      <name val="Calibri"/>
      <family val="2"/>
    </font>
    <font>
      <sz val="12"/>
      <name val="Calibri"/>
      <family val="2"/>
    </font>
    <font>
      <sz val="11"/>
      <name val="Calibri"/>
      <family val="2"/>
      <scheme val="minor"/>
    </font>
    <font>
      <b/>
      <sz val="9"/>
      <color rgb="FF000000"/>
      <name val="Tahoma"/>
      <family val="2"/>
    </font>
    <font>
      <sz val="9"/>
      <color rgb="FF000000"/>
      <name val="Tahoma"/>
      <family val="2"/>
    </font>
    <font>
      <b/>
      <sz val="11"/>
      <color theme="1"/>
      <name val="Calibri"/>
      <family val="2"/>
    </font>
    <font>
      <b/>
      <sz val="14"/>
      <color theme="1"/>
      <name val="Calibri"/>
      <family val="2"/>
    </font>
    <font>
      <sz val="10"/>
      <color rgb="FFFF0000"/>
      <name val="Calibri"/>
      <family val="2"/>
    </font>
  </fonts>
  <fills count="12">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s>
  <borders count="3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3">
    <xf numFmtId="0" fontId="0" fillId="0" borderId="0" xfId="0"/>
    <xf numFmtId="0" fontId="0" fillId="0" borderId="0" xfId="0" applyAlignment="1">
      <alignment horizontal="center"/>
    </xf>
    <xf numFmtId="0" fontId="0" fillId="5" borderId="2" xfId="0" applyFill="1" applyBorder="1"/>
    <xf numFmtId="0" fontId="0" fillId="6" borderId="2" xfId="0" applyFill="1" applyBorder="1"/>
    <xf numFmtId="0" fontId="0" fillId="7" borderId="2" xfId="0" applyFill="1" applyBorder="1"/>
    <xf numFmtId="0" fontId="0" fillId="8" borderId="2" xfId="0" applyFill="1" applyBorder="1"/>
    <xf numFmtId="0" fontId="0" fillId="0" borderId="2" xfId="0" applyBorder="1" applyAlignment="1">
      <alignment horizontal="center" vertical="center" wrapText="1"/>
    </xf>
    <xf numFmtId="0" fontId="0" fillId="0" borderId="2" xfId="0" applyBorder="1"/>
    <xf numFmtId="0" fontId="0" fillId="0" borderId="0" xfId="0" applyAlignment="1">
      <alignment horizontal="center" wrapText="1"/>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1" xfId="0" applyBorder="1"/>
    <xf numFmtId="0" fontId="0" fillId="0" borderId="14"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xf numFmtId="0" fontId="0" fillId="0" borderId="5" xfId="0" applyBorder="1"/>
    <xf numFmtId="0" fontId="0" fillId="0" borderId="9" xfId="0" applyBorder="1"/>
    <xf numFmtId="0" fontId="0" fillId="0" borderId="2" xfId="0" applyBorder="1" applyAlignment="1">
      <alignment horizontal="center"/>
    </xf>
    <xf numFmtId="0" fontId="1" fillId="0" borderId="0" xfId="0" applyFont="1"/>
    <xf numFmtId="0" fontId="0" fillId="0" borderId="0" xfId="0" applyAlignment="1">
      <alignment vertical="center"/>
    </xf>
    <xf numFmtId="0" fontId="0" fillId="0" borderId="0" xfId="0" applyAlignment="1">
      <alignment horizontal="center" vertical="center"/>
    </xf>
    <xf numFmtId="0" fontId="0" fillId="9" borderId="2" xfId="0" applyFill="1" applyBorder="1"/>
    <xf numFmtId="0" fontId="0" fillId="0" borderId="0" xfId="0"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vertical="center" wrapText="1"/>
    </xf>
    <xf numFmtId="0" fontId="0" fillId="0" borderId="0" xfId="0" applyAlignment="1">
      <alignment horizontal="justify" vertical="center" wrapText="1"/>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2" xfId="0" applyFont="1" applyBorder="1" applyAlignment="1">
      <alignment horizontal="justify" vertical="center"/>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12" fillId="3" borderId="1" xfId="0" applyFont="1" applyFill="1" applyBorder="1" applyAlignment="1">
      <alignment vertical="center" wrapText="1"/>
    </xf>
    <xf numFmtId="0" fontId="12" fillId="4"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wrapText="1"/>
    </xf>
    <xf numFmtId="0" fontId="1" fillId="0" borderId="0" xfId="0" applyFont="1" applyAlignment="1">
      <alignment horizontal="left" vertical="center"/>
    </xf>
    <xf numFmtId="0" fontId="1" fillId="0" borderId="0" xfId="0" applyFont="1" applyAlignment="1">
      <alignment horizontal="left"/>
    </xf>
    <xf numFmtId="0" fontId="7" fillId="11" borderId="0" xfId="0" applyFont="1" applyFill="1" applyAlignment="1" applyProtection="1">
      <alignment horizontal="justify" vertical="center" wrapText="1"/>
      <protection locked="0"/>
    </xf>
    <xf numFmtId="0" fontId="1" fillId="0" borderId="0" xfId="0" applyFont="1" applyAlignment="1">
      <alignment horizontal="justify"/>
    </xf>
    <xf numFmtId="0" fontId="1" fillId="11" borderId="0" xfId="0" applyFont="1" applyFill="1"/>
    <xf numFmtId="0" fontId="1" fillId="11" borderId="0" xfId="0" applyFont="1" applyFill="1" applyAlignment="1">
      <alignment horizontal="center" vertical="center" wrapText="1"/>
    </xf>
    <xf numFmtId="0" fontId="4" fillId="2" borderId="1" xfId="0" applyFont="1" applyFill="1" applyBorder="1" applyAlignment="1">
      <alignment horizontal="center" vertical="center"/>
    </xf>
    <xf numFmtId="0" fontId="15"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wrapText="1"/>
    </xf>
    <xf numFmtId="0" fontId="13" fillId="0" borderId="2"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xf>
    <xf numFmtId="0" fontId="16" fillId="11" borderId="0" xfId="0" applyFont="1" applyFill="1" applyAlignment="1" applyProtection="1">
      <alignment horizontal="justify" vertical="center" wrapText="1"/>
      <protection locked="0"/>
    </xf>
    <xf numFmtId="0" fontId="0" fillId="11" borderId="0" xfId="0" applyFill="1"/>
    <xf numFmtId="0" fontId="0" fillId="11" borderId="0" xfId="0" applyFill="1" applyAlignment="1">
      <alignment horizontal="center" vertical="center" wrapText="1"/>
    </xf>
    <xf numFmtId="0" fontId="4" fillId="0" borderId="21"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2" fillId="3" borderId="1" xfId="0" applyFont="1" applyFill="1" applyBorder="1" applyAlignment="1">
      <alignment horizontal="center" vertical="center" wrapText="1"/>
    </xf>
    <xf numFmtId="0" fontId="4" fillId="0" borderId="18" xfId="0" applyFont="1" applyBorder="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left" vertical="center" wrapText="1"/>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23" xfId="0" applyFont="1" applyBorder="1" applyAlignment="1">
      <alignment horizontal="justify" vertical="center" wrapText="1"/>
    </xf>
    <xf numFmtId="0" fontId="1" fillId="0" borderId="2" xfId="0" applyFont="1" applyBorder="1" applyAlignment="1">
      <alignment horizontal="justify"/>
    </xf>
    <xf numFmtId="0" fontId="1" fillId="0" borderId="2" xfId="0" applyFont="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xf>
    <xf numFmtId="0" fontId="0" fillId="0" borderId="2" xfId="0" applyBorder="1" applyAlignment="1">
      <alignment horizontal="center" wrapText="1"/>
    </xf>
    <xf numFmtId="0" fontId="0" fillId="0" borderId="7" xfId="0" applyBorder="1" applyAlignment="1">
      <alignment horizontal="center" vertical="center" wrapText="1"/>
    </xf>
    <xf numFmtId="0" fontId="0" fillId="0" borderId="7" xfId="0" applyBorder="1" applyAlignment="1">
      <alignment horizontal="center" wrapTex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10" borderId="15" xfId="0" applyFill="1" applyBorder="1" applyAlignment="1">
      <alignment horizontal="center"/>
    </xf>
    <xf numFmtId="0" fontId="0" fillId="10" borderId="16" xfId="0" applyFill="1" applyBorder="1" applyAlignment="1">
      <alignment horizontal="center"/>
    </xf>
    <xf numFmtId="0" fontId="0" fillId="10" borderId="17" xfId="0"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1"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1" fillId="0" borderId="0" xfId="0" applyFont="1" applyAlignment="1">
      <alignment horizontal="justify" vertical="center" wrapText="1"/>
    </xf>
    <xf numFmtId="0" fontId="1" fillId="0" borderId="0" xfId="0" applyFont="1" applyAlignment="1">
      <alignment horizontal="left" vertical="center" wrapText="1"/>
    </xf>
    <xf numFmtId="0" fontId="7" fillId="0" borderId="0" xfId="0" applyFont="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27" xfId="0" applyFont="1" applyBorder="1" applyAlignment="1">
      <alignment horizontal="justify" vertical="center" wrapText="1"/>
    </xf>
    <xf numFmtId="164" fontId="4"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4" fillId="1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5"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3" borderId="2" xfId="0" applyFont="1" applyFill="1" applyBorder="1" applyAlignment="1">
      <alignment horizontal="center" vertical="center" wrapText="1"/>
    </xf>
    <xf numFmtId="0" fontId="11" fillId="0" borderId="3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0" fillId="0" borderId="0" xfId="0" applyAlignment="1">
      <alignment horizontal="left" vertical="center" wrapText="1"/>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cellXfs>
  <cellStyles count="1">
    <cellStyle name="Normal" xfId="0" builtinId="0"/>
  </cellStyles>
  <dxfs count="75">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169431</xdr:colOff>
      <xdr:row>0</xdr:row>
      <xdr:rowOff>144608</xdr:rowOff>
    </xdr:from>
    <xdr:to>
      <xdr:col>1</xdr:col>
      <xdr:colOff>169431</xdr:colOff>
      <xdr:row>3</xdr:row>
      <xdr:rowOff>98425</xdr:rowOff>
    </xdr:to>
    <xdr:pic>
      <xdr:nvPicPr>
        <xdr:cNvPr id="2" name="1 Imagen">
          <a:extLst>
            <a:ext uri="{FF2B5EF4-FFF2-40B4-BE49-F238E27FC236}">
              <a16:creationId xmlns:a16="http://schemas.microsoft.com/office/drawing/2014/main" id="{41F0897E-7768-4234-A938-4F993CBFD7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055256" y="144608"/>
          <a:ext cx="941819" cy="563417"/>
        </a:xfrm>
        <a:prstGeom prst="rect">
          <a:avLst/>
        </a:prstGeom>
        <a:noFill/>
        <a:ln>
          <a:noFill/>
        </a:ln>
      </xdr:spPr>
    </xdr:pic>
    <xdr:clientData/>
  </xdr:twoCellAnchor>
  <xdr:twoCellAnchor editAs="oneCell">
    <xdr:from>
      <xdr:col>13</xdr:col>
      <xdr:colOff>394607</xdr:colOff>
      <xdr:row>0</xdr:row>
      <xdr:rowOff>108857</xdr:rowOff>
    </xdr:from>
    <xdr:to>
      <xdr:col>13</xdr:col>
      <xdr:colOff>394607</xdr:colOff>
      <xdr:row>3</xdr:row>
      <xdr:rowOff>47625</xdr:rowOff>
    </xdr:to>
    <xdr:pic>
      <xdr:nvPicPr>
        <xdr:cNvPr id="3" name="2 Imagen">
          <a:extLst>
            <a:ext uri="{FF2B5EF4-FFF2-40B4-BE49-F238E27FC236}">
              <a16:creationId xmlns:a16="http://schemas.microsoft.com/office/drawing/2014/main" id="{702B0B8D-F9D6-46E4-899A-15EE8D8B40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5082157" y="108857"/>
          <a:ext cx="881745" cy="548368"/>
        </a:xfrm>
        <a:prstGeom prst="rect">
          <a:avLst/>
        </a:prstGeom>
        <a:noFill/>
        <a:ln>
          <a:noFill/>
        </a:ln>
      </xdr:spPr>
    </xdr:pic>
    <xdr:clientData/>
  </xdr:twoCellAnchor>
  <xdr:twoCellAnchor editAs="oneCell">
    <xdr:from>
      <xdr:col>0</xdr:col>
      <xdr:colOff>600075</xdr:colOff>
      <xdr:row>0</xdr:row>
      <xdr:rowOff>0</xdr:rowOff>
    </xdr:from>
    <xdr:to>
      <xdr:col>1</xdr:col>
      <xdr:colOff>1428750</xdr:colOff>
      <xdr:row>3</xdr:row>
      <xdr:rowOff>171450</xdr:rowOff>
    </xdr:to>
    <xdr:pic>
      <xdr:nvPicPr>
        <xdr:cNvPr id="6" name="Imagen 5">
          <a:extLst>
            <a:ext uri="{FF2B5EF4-FFF2-40B4-BE49-F238E27FC236}">
              <a16:creationId xmlns:a16="http://schemas.microsoft.com/office/drawing/2014/main" id="{25ADA1DE-C9C4-46BF-8F35-C76BC652F6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0"/>
          <a:ext cx="1714500" cy="800100"/>
        </a:xfrm>
        <a:prstGeom prst="rect">
          <a:avLst/>
        </a:prstGeom>
        <a:noFill/>
        <a:ln>
          <a:noFill/>
        </a:ln>
      </xdr:spPr>
    </xdr:pic>
    <xdr:clientData/>
  </xdr:twoCellAnchor>
  <xdr:twoCellAnchor editAs="oneCell">
    <xdr:from>
      <xdr:col>13</xdr:col>
      <xdr:colOff>54430</xdr:colOff>
      <xdr:row>0</xdr:row>
      <xdr:rowOff>68036</xdr:rowOff>
    </xdr:from>
    <xdr:to>
      <xdr:col>15</xdr:col>
      <xdr:colOff>0</xdr:colOff>
      <xdr:row>3</xdr:row>
      <xdr:rowOff>190500</xdr:rowOff>
    </xdr:to>
    <xdr:pic>
      <xdr:nvPicPr>
        <xdr:cNvPr id="7" name="Imagen 6">
          <a:extLst>
            <a:ext uri="{FF2B5EF4-FFF2-40B4-BE49-F238E27FC236}">
              <a16:creationId xmlns:a16="http://schemas.microsoft.com/office/drawing/2014/main" id="{2AF3B4C8-4E2B-4F32-8E29-2B3C6652116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51" y="68036"/>
          <a:ext cx="1714499" cy="734785"/>
        </a:xfrm>
        <a:prstGeom prst="rect">
          <a:avLst/>
        </a:prstGeom>
        <a:noFill/>
        <a:ln>
          <a:noFill/>
        </a:ln>
      </xdr:spPr>
    </xdr:pic>
    <xdr:clientData/>
  </xdr:twoCellAnchor>
  <xdr:twoCellAnchor editAs="oneCell">
    <xdr:from>
      <xdr:col>1</xdr:col>
      <xdr:colOff>169431</xdr:colOff>
      <xdr:row>0</xdr:row>
      <xdr:rowOff>144608</xdr:rowOff>
    </xdr:from>
    <xdr:to>
      <xdr:col>1</xdr:col>
      <xdr:colOff>169431</xdr:colOff>
      <xdr:row>3</xdr:row>
      <xdr:rowOff>98425</xdr:rowOff>
    </xdr:to>
    <xdr:pic>
      <xdr:nvPicPr>
        <xdr:cNvPr id="8" name="1 Imagen">
          <a:extLst>
            <a:ext uri="{FF2B5EF4-FFF2-40B4-BE49-F238E27FC236}">
              <a16:creationId xmlns:a16="http://schemas.microsoft.com/office/drawing/2014/main" id="{EA23E386-B5FB-4C35-901B-25C9B3F513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055256" y="144608"/>
          <a:ext cx="0" cy="582467"/>
        </a:xfrm>
        <a:prstGeom prst="rect">
          <a:avLst/>
        </a:prstGeom>
        <a:noFill/>
        <a:ln>
          <a:noFill/>
        </a:ln>
      </xdr:spPr>
    </xdr:pic>
    <xdr:clientData/>
  </xdr:twoCellAnchor>
  <xdr:twoCellAnchor editAs="oneCell">
    <xdr:from>
      <xdr:col>13</xdr:col>
      <xdr:colOff>394607</xdr:colOff>
      <xdr:row>0</xdr:row>
      <xdr:rowOff>108857</xdr:rowOff>
    </xdr:from>
    <xdr:to>
      <xdr:col>13</xdr:col>
      <xdr:colOff>394607</xdr:colOff>
      <xdr:row>3</xdr:row>
      <xdr:rowOff>47625</xdr:rowOff>
    </xdr:to>
    <xdr:pic>
      <xdr:nvPicPr>
        <xdr:cNvPr id="9" name="2 Imagen">
          <a:extLst>
            <a:ext uri="{FF2B5EF4-FFF2-40B4-BE49-F238E27FC236}">
              <a16:creationId xmlns:a16="http://schemas.microsoft.com/office/drawing/2014/main" id="{417327F6-0089-4941-BC4C-733FB0B11E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5082157" y="108857"/>
          <a:ext cx="0" cy="567418"/>
        </a:xfrm>
        <a:prstGeom prst="rect">
          <a:avLst/>
        </a:prstGeom>
        <a:noFill/>
        <a:ln>
          <a:noFill/>
        </a:ln>
      </xdr:spPr>
    </xdr:pic>
    <xdr:clientData/>
  </xdr:twoCellAnchor>
  <xdr:twoCellAnchor editAs="oneCell">
    <xdr:from>
      <xdr:col>13</xdr:col>
      <xdr:colOff>54430</xdr:colOff>
      <xdr:row>0</xdr:row>
      <xdr:rowOff>68036</xdr:rowOff>
    </xdr:from>
    <xdr:to>
      <xdr:col>15</xdr:col>
      <xdr:colOff>0</xdr:colOff>
      <xdr:row>3</xdr:row>
      <xdr:rowOff>190500</xdr:rowOff>
    </xdr:to>
    <xdr:pic>
      <xdr:nvPicPr>
        <xdr:cNvPr id="11" name="Imagen 10">
          <a:extLst>
            <a:ext uri="{FF2B5EF4-FFF2-40B4-BE49-F238E27FC236}">
              <a16:creationId xmlns:a16="http://schemas.microsoft.com/office/drawing/2014/main" id="{6269FCDA-AE36-4C1B-8E0C-65463443D3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41980" y="68036"/>
          <a:ext cx="1717220" cy="7511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796637</xdr:colOff>
      <xdr:row>0</xdr:row>
      <xdr:rowOff>121228</xdr:rowOff>
    </xdr:from>
    <xdr:to>
      <xdr:col>13</xdr:col>
      <xdr:colOff>796637</xdr:colOff>
      <xdr:row>5</xdr:row>
      <xdr:rowOff>240724</xdr:rowOff>
    </xdr:to>
    <xdr:pic>
      <xdr:nvPicPr>
        <xdr:cNvPr id="3" name="2 Imagen">
          <a:extLst>
            <a:ext uri="{FF2B5EF4-FFF2-40B4-BE49-F238E27FC236}">
              <a16:creationId xmlns:a16="http://schemas.microsoft.com/office/drawing/2014/main" id="{08C938FC-862A-4A70-94C5-4D5079F4BE7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5198437" y="121228"/>
          <a:ext cx="1442606" cy="938646"/>
        </a:xfrm>
        <a:prstGeom prst="rect">
          <a:avLst/>
        </a:prstGeom>
        <a:noFill/>
        <a:ln>
          <a:noFill/>
        </a:ln>
      </xdr:spPr>
    </xdr:pic>
    <xdr:clientData/>
  </xdr:twoCellAnchor>
  <xdr:twoCellAnchor editAs="oneCell">
    <xdr:from>
      <xdr:col>1</xdr:col>
      <xdr:colOff>169431</xdr:colOff>
      <xdr:row>0</xdr:row>
      <xdr:rowOff>144608</xdr:rowOff>
    </xdr:from>
    <xdr:to>
      <xdr:col>1</xdr:col>
      <xdr:colOff>169431</xdr:colOff>
      <xdr:row>2</xdr:row>
      <xdr:rowOff>3175</xdr:rowOff>
    </xdr:to>
    <xdr:pic>
      <xdr:nvPicPr>
        <xdr:cNvPr id="4" name="1 Imagen">
          <a:extLst>
            <a:ext uri="{FF2B5EF4-FFF2-40B4-BE49-F238E27FC236}">
              <a16:creationId xmlns:a16="http://schemas.microsoft.com/office/drawing/2014/main" id="{66577689-4B44-4DA5-9DC0-6B22B9F510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055256" y="144608"/>
          <a:ext cx="0" cy="582467"/>
        </a:xfrm>
        <a:prstGeom prst="rect">
          <a:avLst/>
        </a:prstGeom>
        <a:noFill/>
        <a:ln>
          <a:noFill/>
        </a:ln>
      </xdr:spPr>
    </xdr:pic>
    <xdr:clientData/>
  </xdr:twoCellAnchor>
  <xdr:twoCellAnchor editAs="oneCell">
    <xdr:from>
      <xdr:col>13</xdr:col>
      <xdr:colOff>394607</xdr:colOff>
      <xdr:row>0</xdr:row>
      <xdr:rowOff>108857</xdr:rowOff>
    </xdr:from>
    <xdr:to>
      <xdr:col>13</xdr:col>
      <xdr:colOff>394607</xdr:colOff>
      <xdr:row>2</xdr:row>
      <xdr:rowOff>0</xdr:rowOff>
    </xdr:to>
    <xdr:pic>
      <xdr:nvPicPr>
        <xdr:cNvPr id="5" name="2 Imagen">
          <a:extLst>
            <a:ext uri="{FF2B5EF4-FFF2-40B4-BE49-F238E27FC236}">
              <a16:creationId xmlns:a16="http://schemas.microsoft.com/office/drawing/2014/main" id="{C74EC8A7-5430-4A39-924E-BAD03211A52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5082157" y="108857"/>
          <a:ext cx="0" cy="567418"/>
        </a:xfrm>
        <a:prstGeom prst="rect">
          <a:avLst/>
        </a:prstGeom>
        <a:noFill/>
        <a:ln>
          <a:noFill/>
        </a:ln>
      </xdr:spPr>
    </xdr:pic>
    <xdr:clientData/>
  </xdr:twoCellAnchor>
  <xdr:twoCellAnchor editAs="oneCell">
    <xdr:from>
      <xdr:col>0</xdr:col>
      <xdr:colOff>314325</xdr:colOff>
      <xdr:row>0</xdr:row>
      <xdr:rowOff>0</xdr:rowOff>
    </xdr:from>
    <xdr:to>
      <xdr:col>1</xdr:col>
      <xdr:colOff>1257300</xdr:colOff>
      <xdr:row>4</xdr:row>
      <xdr:rowOff>85725</xdr:rowOff>
    </xdr:to>
    <xdr:pic>
      <xdr:nvPicPr>
        <xdr:cNvPr id="6" name="Imagen 5">
          <a:extLst>
            <a:ext uri="{FF2B5EF4-FFF2-40B4-BE49-F238E27FC236}">
              <a16:creationId xmlns:a16="http://schemas.microsoft.com/office/drawing/2014/main" id="{AC84BB89-13AA-4CF1-9144-587A6047E5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0"/>
          <a:ext cx="1724025" cy="923925"/>
        </a:xfrm>
        <a:prstGeom prst="rect">
          <a:avLst/>
        </a:prstGeom>
        <a:noFill/>
        <a:ln>
          <a:noFill/>
        </a:ln>
      </xdr:spPr>
    </xdr:pic>
    <xdr:clientData/>
  </xdr:twoCellAnchor>
  <xdr:twoCellAnchor editAs="oneCell">
    <xdr:from>
      <xdr:col>13</xdr:col>
      <xdr:colOff>31750</xdr:colOff>
      <xdr:row>0</xdr:row>
      <xdr:rowOff>47625</xdr:rowOff>
    </xdr:from>
    <xdr:to>
      <xdr:col>14</xdr:col>
      <xdr:colOff>855889</xdr:colOff>
      <xdr:row>4</xdr:row>
      <xdr:rowOff>38100</xdr:rowOff>
    </xdr:to>
    <xdr:pic>
      <xdr:nvPicPr>
        <xdr:cNvPr id="7" name="Imagen 6">
          <a:extLst>
            <a:ext uri="{FF2B5EF4-FFF2-40B4-BE49-F238E27FC236}">
              <a16:creationId xmlns:a16="http://schemas.microsoft.com/office/drawing/2014/main" id="{6853B371-CF49-440A-BC4C-14838A1B2D5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33550" y="47625"/>
          <a:ext cx="1709964" cy="828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169431</xdr:colOff>
      <xdr:row>0</xdr:row>
      <xdr:rowOff>144608</xdr:rowOff>
    </xdr:from>
    <xdr:to>
      <xdr:col>1</xdr:col>
      <xdr:colOff>169431</xdr:colOff>
      <xdr:row>3</xdr:row>
      <xdr:rowOff>98425</xdr:rowOff>
    </xdr:to>
    <xdr:pic>
      <xdr:nvPicPr>
        <xdr:cNvPr id="2" name="1 Imagen">
          <a:extLst>
            <a:ext uri="{FF2B5EF4-FFF2-40B4-BE49-F238E27FC236}">
              <a16:creationId xmlns:a16="http://schemas.microsoft.com/office/drawing/2014/main" id="{5ABC5C97-136D-4B08-8973-763541359FE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055256" y="144608"/>
          <a:ext cx="0" cy="582467"/>
        </a:xfrm>
        <a:prstGeom prst="rect">
          <a:avLst/>
        </a:prstGeom>
        <a:noFill/>
        <a:ln>
          <a:noFill/>
        </a:ln>
      </xdr:spPr>
    </xdr:pic>
    <xdr:clientData/>
  </xdr:twoCellAnchor>
  <xdr:twoCellAnchor editAs="oneCell">
    <xdr:from>
      <xdr:col>13</xdr:col>
      <xdr:colOff>394607</xdr:colOff>
      <xdr:row>0</xdr:row>
      <xdr:rowOff>108857</xdr:rowOff>
    </xdr:from>
    <xdr:to>
      <xdr:col>13</xdr:col>
      <xdr:colOff>394607</xdr:colOff>
      <xdr:row>3</xdr:row>
      <xdr:rowOff>47625</xdr:rowOff>
    </xdr:to>
    <xdr:pic>
      <xdr:nvPicPr>
        <xdr:cNvPr id="3" name="2 Imagen">
          <a:extLst>
            <a:ext uri="{FF2B5EF4-FFF2-40B4-BE49-F238E27FC236}">
              <a16:creationId xmlns:a16="http://schemas.microsoft.com/office/drawing/2014/main" id="{46F5F709-66A7-4D67-9C19-570D536E92D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5082157" y="108857"/>
          <a:ext cx="0" cy="567418"/>
        </a:xfrm>
        <a:prstGeom prst="rect">
          <a:avLst/>
        </a:prstGeom>
        <a:noFill/>
        <a:ln>
          <a:noFill/>
        </a:ln>
      </xdr:spPr>
    </xdr:pic>
    <xdr:clientData/>
  </xdr:twoCellAnchor>
  <xdr:twoCellAnchor editAs="oneCell">
    <xdr:from>
      <xdr:col>0</xdr:col>
      <xdr:colOff>585107</xdr:colOff>
      <xdr:row>0</xdr:row>
      <xdr:rowOff>0</xdr:rowOff>
    </xdr:from>
    <xdr:to>
      <xdr:col>1</xdr:col>
      <xdr:colOff>1387929</xdr:colOff>
      <xdr:row>4</xdr:row>
      <xdr:rowOff>13607</xdr:rowOff>
    </xdr:to>
    <xdr:pic>
      <xdr:nvPicPr>
        <xdr:cNvPr id="6" name="Imagen 5">
          <a:extLst>
            <a:ext uri="{FF2B5EF4-FFF2-40B4-BE49-F238E27FC236}">
              <a16:creationId xmlns:a16="http://schemas.microsoft.com/office/drawing/2014/main" id="{D7681785-905A-4FE1-B46C-5541CCBF71A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5107" y="0"/>
          <a:ext cx="1687286" cy="830036"/>
        </a:xfrm>
        <a:prstGeom prst="rect">
          <a:avLst/>
        </a:prstGeom>
        <a:noFill/>
        <a:ln>
          <a:noFill/>
        </a:ln>
      </xdr:spPr>
    </xdr:pic>
    <xdr:clientData/>
  </xdr:twoCellAnchor>
  <xdr:twoCellAnchor editAs="oneCell">
    <xdr:from>
      <xdr:col>13</xdr:col>
      <xdr:colOff>0</xdr:colOff>
      <xdr:row>0</xdr:row>
      <xdr:rowOff>0</xdr:rowOff>
    </xdr:from>
    <xdr:to>
      <xdr:col>14</xdr:col>
      <xdr:colOff>802821</xdr:colOff>
      <xdr:row>4</xdr:row>
      <xdr:rowOff>13607</xdr:rowOff>
    </xdr:to>
    <xdr:pic>
      <xdr:nvPicPr>
        <xdr:cNvPr id="7" name="Imagen 6">
          <a:extLst>
            <a:ext uri="{FF2B5EF4-FFF2-40B4-BE49-F238E27FC236}">
              <a16:creationId xmlns:a16="http://schemas.microsoft.com/office/drawing/2014/main" id="{9D573B99-AADC-474C-A18B-C14B12AE44A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09321" y="0"/>
          <a:ext cx="1687286" cy="83003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istica2\COMPARTIDO%20CALIDAD\PLANEACI&#211;N\MAPA%20DE%20RIESGOS%202020\ASISTENCIALES\Mapa%20de%20riesgos%20laboratorio%20clinico%20HSJM%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adistica2\COMPARTIDO%20CALIDAD\PLANEACI&#211;N\MAPA%20DE%20RIESGOS%202020\ASISTENCIALES\Mapa%20de%20riesgos%20patolog&#237;a%20HSJM%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egrete/Desktop/PLANEACI&#211;N%20HOSPITAL%20SAN%20JER&#211;NIMO/2020/MAPA%20DE%20RIESGOS%202020/ASISTENCIALES/Mapa%20de%20riesgos%20laboratorio%20clinico%20HSJM%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Riesgos patología "/>
    </sheetNames>
    <sheetDataSet>
      <sheetData sheetId="0" refreshError="1">
        <row r="5">
          <cell r="A5" t="str">
            <v>Baja</v>
          </cell>
          <cell r="B5">
            <v>1</v>
          </cell>
        </row>
        <row r="6">
          <cell r="A6" t="str">
            <v>Media</v>
          </cell>
          <cell r="B6">
            <v>2</v>
          </cell>
        </row>
        <row r="7">
          <cell r="A7" t="str">
            <v>Alta</v>
          </cell>
          <cell r="B7">
            <v>3</v>
          </cell>
        </row>
        <row r="12">
          <cell r="A12" t="str">
            <v>Calificación</v>
          </cell>
          <cell r="B12" t="str">
            <v>Valoración</v>
          </cell>
        </row>
        <row r="13">
          <cell r="A13" t="str">
            <v>Leve</v>
          </cell>
          <cell r="B13">
            <v>5</v>
          </cell>
        </row>
        <row r="14">
          <cell r="A14" t="str">
            <v>Moderado</v>
          </cell>
          <cell r="B14">
            <v>10</v>
          </cell>
        </row>
        <row r="15">
          <cell r="A15" t="str">
            <v>Catastrófico</v>
          </cell>
          <cell r="B15">
            <v>20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Riesgos patología "/>
    </sheetNames>
    <sheetDataSet>
      <sheetData sheetId="0" refreshError="1">
        <row r="5">
          <cell r="A5" t="str">
            <v>Baja</v>
          </cell>
          <cell r="B5">
            <v>1</v>
          </cell>
        </row>
        <row r="6">
          <cell r="A6" t="str">
            <v>Media</v>
          </cell>
          <cell r="B6">
            <v>2</v>
          </cell>
        </row>
        <row r="7">
          <cell r="A7" t="str">
            <v>Alta</v>
          </cell>
          <cell r="B7">
            <v>3</v>
          </cell>
        </row>
        <row r="12">
          <cell r="A12" t="str">
            <v>Calificación</v>
          </cell>
          <cell r="B12" t="str">
            <v>Valoración</v>
          </cell>
        </row>
        <row r="13">
          <cell r="A13" t="str">
            <v>Leve</v>
          </cell>
          <cell r="B13">
            <v>5</v>
          </cell>
        </row>
        <row r="14">
          <cell r="A14" t="str">
            <v>Moderado</v>
          </cell>
          <cell r="B14">
            <v>10</v>
          </cell>
        </row>
        <row r="15">
          <cell r="A15" t="str">
            <v>Catastrófico</v>
          </cell>
          <cell r="B15">
            <v>20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pa Riesgos patología "/>
    </sheetNames>
    <sheetDataSet>
      <sheetData sheetId="0" refreshError="1">
        <row r="5">
          <cell r="A5" t="str">
            <v>Baja</v>
          </cell>
          <cell r="B5">
            <v>1</v>
          </cell>
        </row>
        <row r="6">
          <cell r="A6" t="str">
            <v>Media</v>
          </cell>
          <cell r="B6">
            <v>2</v>
          </cell>
        </row>
        <row r="7">
          <cell r="A7" t="str">
            <v>Alta</v>
          </cell>
          <cell r="B7">
            <v>3</v>
          </cell>
        </row>
        <row r="12">
          <cell r="A12" t="str">
            <v>Calificación</v>
          </cell>
          <cell r="B12" t="str">
            <v>Valoración</v>
          </cell>
        </row>
        <row r="13">
          <cell r="A13" t="str">
            <v>Leve</v>
          </cell>
          <cell r="B13">
            <v>5</v>
          </cell>
        </row>
        <row r="14">
          <cell r="A14" t="str">
            <v>Moderado</v>
          </cell>
          <cell r="B14">
            <v>10</v>
          </cell>
        </row>
        <row r="15">
          <cell r="A15" t="str">
            <v>Catastrófico</v>
          </cell>
          <cell r="B15">
            <v>20</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430-00F3-49BF-9AA8-6812725200B9}">
  <dimension ref="A2:J28"/>
  <sheetViews>
    <sheetView workbookViewId="0">
      <selection activeCell="C3" sqref="C3"/>
    </sheetView>
  </sheetViews>
  <sheetFormatPr baseColWidth="10" defaultRowHeight="15" x14ac:dyDescent="0.25"/>
  <cols>
    <col min="1" max="1" width="18.140625" customWidth="1"/>
    <col min="2" max="2" width="20.140625" style="1" customWidth="1"/>
    <col min="6" max="6" width="15" style="23" customWidth="1"/>
    <col min="7" max="7" width="14.28515625" style="1" customWidth="1"/>
    <col min="8" max="8" width="11.42578125" style="1"/>
    <col min="9" max="9" width="19.140625" customWidth="1"/>
    <col min="10" max="10" width="18.42578125" customWidth="1"/>
  </cols>
  <sheetData>
    <row r="2" spans="1:10" ht="32.25" customHeight="1" x14ac:dyDescent="0.25">
      <c r="A2" s="92" t="s">
        <v>17</v>
      </c>
      <c r="B2" s="93"/>
    </row>
    <row r="3" spans="1:10" x14ac:dyDescent="0.25">
      <c r="A3" s="91" t="s">
        <v>18</v>
      </c>
      <c r="B3" s="91"/>
      <c r="G3" s="8"/>
    </row>
    <row r="4" spans="1:10" x14ac:dyDescent="0.25">
      <c r="A4" s="6" t="s">
        <v>19</v>
      </c>
      <c r="B4" s="20" t="s">
        <v>20</v>
      </c>
    </row>
    <row r="5" spans="1:10" ht="15.75" thickBot="1" x14ac:dyDescent="0.3">
      <c r="A5" s="2" t="s">
        <v>21</v>
      </c>
      <c r="B5" s="20">
        <v>1</v>
      </c>
    </row>
    <row r="6" spans="1:10" ht="15.75" thickBot="1" x14ac:dyDescent="0.3">
      <c r="A6" s="4" t="s">
        <v>22</v>
      </c>
      <c r="B6" s="20">
        <v>2</v>
      </c>
      <c r="F6" s="104" t="s">
        <v>49</v>
      </c>
      <c r="G6" s="105"/>
      <c r="H6" s="105"/>
      <c r="I6" s="105"/>
      <c r="J6" s="106"/>
    </row>
    <row r="7" spans="1:10" ht="15.75" thickBot="1" x14ac:dyDescent="0.3">
      <c r="A7" s="5" t="s">
        <v>23</v>
      </c>
      <c r="B7" s="20">
        <v>3</v>
      </c>
      <c r="F7" s="98" t="s">
        <v>28</v>
      </c>
      <c r="G7" s="98" t="s">
        <v>31</v>
      </c>
      <c r="H7" s="101" t="s">
        <v>40</v>
      </c>
      <c r="I7" s="102"/>
      <c r="J7" s="103"/>
    </row>
    <row r="8" spans="1:10" ht="15.75" thickBot="1" x14ac:dyDescent="0.3">
      <c r="F8" s="99"/>
      <c r="G8" s="100"/>
      <c r="H8" s="16" t="s">
        <v>32</v>
      </c>
      <c r="I8" s="17"/>
      <c r="J8" s="12" t="s">
        <v>4</v>
      </c>
    </row>
    <row r="9" spans="1:10" x14ac:dyDescent="0.25">
      <c r="F9" s="88">
        <v>1</v>
      </c>
      <c r="G9" s="13">
        <v>5</v>
      </c>
      <c r="H9" s="10">
        <f>+F9*G9</f>
        <v>5</v>
      </c>
      <c r="I9" s="18" t="s">
        <v>41</v>
      </c>
      <c r="J9" s="9" t="s">
        <v>36</v>
      </c>
    </row>
    <row r="10" spans="1:10" ht="18.75" customHeight="1" x14ac:dyDescent="0.25">
      <c r="A10" s="92" t="s">
        <v>29</v>
      </c>
      <c r="B10" s="93"/>
      <c r="F10" s="89"/>
      <c r="G10" s="13">
        <v>10</v>
      </c>
      <c r="H10" s="10">
        <f>+F9*G10</f>
        <v>10</v>
      </c>
      <c r="I10" s="97" t="s">
        <v>42</v>
      </c>
      <c r="J10" s="94" t="s">
        <v>37</v>
      </c>
    </row>
    <row r="11" spans="1:10" ht="15.75" thickBot="1" x14ac:dyDescent="0.3">
      <c r="A11" s="91" t="s">
        <v>30</v>
      </c>
      <c r="B11" s="91"/>
      <c r="F11" s="90"/>
      <c r="G11" s="14">
        <v>20</v>
      </c>
      <c r="H11" s="11">
        <f>+F9*G11</f>
        <v>20</v>
      </c>
      <c r="I11" s="97"/>
      <c r="J11" s="94"/>
    </row>
    <row r="12" spans="1:10" x14ac:dyDescent="0.25">
      <c r="A12" s="7" t="s">
        <v>27</v>
      </c>
      <c r="B12" s="20" t="s">
        <v>20</v>
      </c>
      <c r="F12" s="88">
        <v>2</v>
      </c>
      <c r="G12" s="15">
        <v>5</v>
      </c>
      <c r="H12" s="9">
        <f>+F12*G9</f>
        <v>10</v>
      </c>
      <c r="I12" s="96" t="s">
        <v>50</v>
      </c>
      <c r="J12" s="94" t="s">
        <v>25</v>
      </c>
    </row>
    <row r="13" spans="1:10" x14ac:dyDescent="0.25">
      <c r="A13" s="2" t="s">
        <v>24</v>
      </c>
      <c r="B13" s="20">
        <v>5</v>
      </c>
      <c r="F13" s="89"/>
      <c r="G13" s="13">
        <v>10</v>
      </c>
      <c r="H13" s="10">
        <f>+F12*G10</f>
        <v>20</v>
      </c>
      <c r="I13" s="96"/>
      <c r="J13" s="94"/>
    </row>
    <row r="14" spans="1:10" ht="15.75" thickBot="1" x14ac:dyDescent="0.3">
      <c r="A14" s="4" t="s">
        <v>25</v>
      </c>
      <c r="B14" s="20">
        <v>10</v>
      </c>
      <c r="F14" s="90"/>
      <c r="G14" s="14">
        <v>20</v>
      </c>
      <c r="H14" s="11">
        <f>+F12*G11</f>
        <v>40</v>
      </c>
      <c r="I14" s="96"/>
      <c r="J14" s="94"/>
    </row>
    <row r="15" spans="1:10" x14ac:dyDescent="0.25">
      <c r="A15" s="5" t="s">
        <v>33</v>
      </c>
      <c r="B15" s="20">
        <v>20</v>
      </c>
      <c r="F15" s="88">
        <v>3</v>
      </c>
      <c r="G15" s="15">
        <v>5</v>
      </c>
      <c r="H15" s="9">
        <f>+F15*G9</f>
        <v>15</v>
      </c>
      <c r="I15" s="97" t="s">
        <v>51</v>
      </c>
      <c r="J15" s="94" t="s">
        <v>38</v>
      </c>
    </row>
    <row r="16" spans="1:10" x14ac:dyDescent="0.25">
      <c r="F16" s="89"/>
      <c r="G16" s="13">
        <v>10</v>
      </c>
      <c r="H16" s="10">
        <f>+F15*G16</f>
        <v>30</v>
      </c>
      <c r="I16" s="97"/>
      <c r="J16" s="94"/>
    </row>
    <row r="17" spans="1:10" ht="15.75" thickBot="1" x14ac:dyDescent="0.3">
      <c r="F17" s="90"/>
      <c r="G17" s="14">
        <v>20</v>
      </c>
      <c r="H17" s="11">
        <f>+F15*G17</f>
        <v>60</v>
      </c>
      <c r="I17" s="19" t="s">
        <v>43</v>
      </c>
      <c r="J17" s="11" t="s">
        <v>39</v>
      </c>
    </row>
    <row r="18" spans="1:10" x14ac:dyDescent="0.25">
      <c r="A18" s="95" t="s">
        <v>34</v>
      </c>
      <c r="B18" s="95"/>
    </row>
    <row r="19" spans="1:10" x14ac:dyDescent="0.25">
      <c r="A19" s="91" t="s">
        <v>35</v>
      </c>
      <c r="B19" s="91"/>
    </row>
    <row r="20" spans="1:10" x14ac:dyDescent="0.25">
      <c r="A20" s="7" t="s">
        <v>27</v>
      </c>
      <c r="B20" s="20" t="s">
        <v>20</v>
      </c>
    </row>
    <row r="21" spans="1:10" x14ac:dyDescent="0.25">
      <c r="A21" s="2" t="s">
        <v>36</v>
      </c>
      <c r="B21" s="20"/>
    </row>
    <row r="22" spans="1:10" x14ac:dyDescent="0.25">
      <c r="A22" s="3" t="s">
        <v>37</v>
      </c>
      <c r="B22" s="20"/>
    </row>
    <row r="23" spans="1:10" x14ac:dyDescent="0.25">
      <c r="A23" s="4" t="s">
        <v>25</v>
      </c>
      <c r="B23" s="20"/>
    </row>
    <row r="24" spans="1:10" x14ac:dyDescent="0.25">
      <c r="A24" s="24" t="s">
        <v>38</v>
      </c>
      <c r="B24" s="20"/>
    </row>
    <row r="25" spans="1:10" x14ac:dyDescent="0.25">
      <c r="A25" s="5" t="s">
        <v>39</v>
      </c>
      <c r="B25" s="20"/>
    </row>
    <row r="27" spans="1:10" x14ac:dyDescent="0.25">
      <c r="A27" s="1"/>
    </row>
    <row r="28" spans="1:10" x14ac:dyDescent="0.25">
      <c r="A28" s="1"/>
      <c r="B28" s="23"/>
    </row>
  </sheetData>
  <mergeCells count="19">
    <mergeCell ref="A2:B2"/>
    <mergeCell ref="A18:B18"/>
    <mergeCell ref="A19:B19"/>
    <mergeCell ref="A3:B3"/>
    <mergeCell ref="I12:I14"/>
    <mergeCell ref="I15:I16"/>
    <mergeCell ref="F7:F8"/>
    <mergeCell ref="G7:G8"/>
    <mergeCell ref="H7:J7"/>
    <mergeCell ref="I10:I11"/>
    <mergeCell ref="J10:J11"/>
    <mergeCell ref="F6:J6"/>
    <mergeCell ref="F9:F11"/>
    <mergeCell ref="F12:F14"/>
    <mergeCell ref="F15:F17"/>
    <mergeCell ref="A11:B11"/>
    <mergeCell ref="A10:B10"/>
    <mergeCell ref="J12:J14"/>
    <mergeCell ref="J15:J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AE4B-60AF-4976-B4DC-9A47D533AF9E}">
  <dimension ref="A1:AB158"/>
  <sheetViews>
    <sheetView tabSelected="1" topLeftCell="F20" zoomScale="70" zoomScaleNormal="70" workbookViewId="0">
      <selection activeCell="R12" sqref="R12"/>
    </sheetView>
  </sheetViews>
  <sheetFormatPr baseColWidth="10" defaultColWidth="0" defaultRowHeight="12.75" customHeight="1" zeroHeight="1" x14ac:dyDescent="0.2"/>
  <cols>
    <col min="1" max="1" width="13.28515625" style="30" customWidth="1"/>
    <col min="2" max="2" width="37.28515625" style="48" customWidth="1"/>
    <col min="3" max="3" width="34.28515625" style="76" customWidth="1"/>
    <col min="4" max="4" width="14" style="31" customWidth="1"/>
    <col min="5" max="5" width="42.28515625" style="77" customWidth="1"/>
    <col min="6" max="6" width="36.28515625" style="77" customWidth="1"/>
    <col min="7" max="7" width="13" style="75" customWidth="1"/>
    <col min="8" max="8" width="10.42578125" style="75" hidden="1"/>
    <col min="9" max="9" width="13.42578125" style="75" customWidth="1"/>
    <col min="10" max="10" width="11.28515625" style="75" hidden="1"/>
    <col min="11" max="11" width="17.28515625" style="75" hidden="1"/>
    <col min="12" max="12" width="9.140625" style="75" hidden="1"/>
    <col min="13" max="13" width="16.42578125" style="50" customWidth="1"/>
    <col min="14" max="17" width="13.28515625" style="75" customWidth="1"/>
    <col min="18" max="18" width="59" style="31" customWidth="1"/>
    <col min="19" max="19" width="21.42578125" style="31" customWidth="1"/>
    <col min="20" max="20" width="52.140625" style="31" customWidth="1"/>
    <col min="21" max="22" width="12.7109375" style="31" hidden="1"/>
    <col min="23" max="23" width="18.85546875" style="75" customWidth="1"/>
    <col min="24" max="24" width="7.42578125" style="75" customWidth="1"/>
    <col min="25" max="25" width="13" style="31" customWidth="1"/>
    <col min="26" max="26" width="4.140625" style="21" hidden="1" customWidth="1"/>
    <col min="27" max="16384" width="11.42578125" style="21" hidden="1"/>
  </cols>
  <sheetData>
    <row r="1" spans="1:28" ht="16.5" customHeight="1" x14ac:dyDescent="0.2">
      <c r="A1" s="141"/>
      <c r="B1" s="141"/>
      <c r="C1" s="108" t="s">
        <v>203</v>
      </c>
      <c r="D1" s="109"/>
      <c r="E1" s="109"/>
      <c r="F1" s="109"/>
      <c r="G1" s="110"/>
      <c r="H1" s="33"/>
      <c r="I1" s="117" t="s">
        <v>57</v>
      </c>
      <c r="J1" s="118"/>
      <c r="K1" s="118"/>
      <c r="L1" s="118"/>
      <c r="M1" s="119"/>
      <c r="N1" s="142"/>
      <c r="O1" s="143"/>
      <c r="P1" s="148" t="s">
        <v>55</v>
      </c>
      <c r="Q1" s="149"/>
      <c r="R1" s="149"/>
      <c r="S1" s="149"/>
      <c r="T1" s="149"/>
      <c r="U1" s="149"/>
      <c r="V1" s="149"/>
      <c r="W1" s="150"/>
      <c r="X1" s="117" t="s">
        <v>57</v>
      </c>
      <c r="Y1" s="118"/>
      <c r="Z1" s="118"/>
      <c r="AA1" s="118"/>
      <c r="AB1" s="119"/>
    </row>
    <row r="2" spans="1:28" ht="16.5" customHeight="1" x14ac:dyDescent="0.2">
      <c r="A2" s="141"/>
      <c r="B2" s="141"/>
      <c r="C2" s="111"/>
      <c r="D2" s="112"/>
      <c r="E2" s="112"/>
      <c r="F2" s="112"/>
      <c r="G2" s="113"/>
      <c r="H2" s="34"/>
      <c r="I2" s="117" t="s">
        <v>58</v>
      </c>
      <c r="J2" s="118"/>
      <c r="K2" s="118"/>
      <c r="L2" s="118"/>
      <c r="M2" s="119"/>
      <c r="N2" s="144"/>
      <c r="O2" s="145"/>
      <c r="P2" s="151"/>
      <c r="Q2" s="152"/>
      <c r="R2" s="152"/>
      <c r="S2" s="152"/>
      <c r="T2" s="152"/>
      <c r="U2" s="152"/>
      <c r="V2" s="152"/>
      <c r="W2" s="153"/>
      <c r="X2" s="117" t="s">
        <v>58</v>
      </c>
      <c r="Y2" s="118"/>
      <c r="Z2" s="118"/>
      <c r="AA2" s="118"/>
      <c r="AB2" s="119"/>
    </row>
    <row r="3" spans="1:28" ht="16.5" customHeight="1" x14ac:dyDescent="0.2">
      <c r="A3" s="141"/>
      <c r="B3" s="141"/>
      <c r="C3" s="114" t="s">
        <v>56</v>
      </c>
      <c r="D3" s="115"/>
      <c r="E3" s="115"/>
      <c r="F3" s="115"/>
      <c r="G3" s="116"/>
      <c r="H3" s="35"/>
      <c r="I3" s="117" t="s">
        <v>59</v>
      </c>
      <c r="J3" s="118"/>
      <c r="K3" s="118"/>
      <c r="L3" s="118"/>
      <c r="M3" s="119"/>
      <c r="N3" s="144"/>
      <c r="O3" s="145"/>
      <c r="P3" s="154" t="s">
        <v>56</v>
      </c>
      <c r="Q3" s="155"/>
      <c r="R3" s="155"/>
      <c r="S3" s="155"/>
      <c r="T3" s="155"/>
      <c r="U3" s="155"/>
      <c r="V3" s="155"/>
      <c r="W3" s="156"/>
      <c r="X3" s="117" t="s">
        <v>59</v>
      </c>
      <c r="Y3" s="118"/>
      <c r="Z3" s="118"/>
      <c r="AA3" s="118"/>
      <c r="AB3" s="119"/>
    </row>
    <row r="4" spans="1:28" ht="16.5" customHeight="1" x14ac:dyDescent="0.2">
      <c r="A4" s="141"/>
      <c r="B4" s="141"/>
      <c r="C4" s="114" t="s">
        <v>216</v>
      </c>
      <c r="D4" s="115"/>
      <c r="E4" s="115"/>
      <c r="F4" s="115"/>
      <c r="G4" s="116"/>
      <c r="H4" s="35"/>
      <c r="I4" s="120" t="s">
        <v>60</v>
      </c>
      <c r="J4" s="121"/>
      <c r="K4" s="121"/>
      <c r="L4" s="121"/>
      <c r="M4" s="122"/>
      <c r="N4" s="146"/>
      <c r="O4" s="147"/>
      <c r="P4" s="154" t="s">
        <v>127</v>
      </c>
      <c r="Q4" s="155"/>
      <c r="R4" s="155"/>
      <c r="S4" s="155"/>
      <c r="T4" s="155"/>
      <c r="U4" s="155"/>
      <c r="V4" s="155"/>
      <c r="W4" s="156"/>
      <c r="X4" s="120" t="s">
        <v>60</v>
      </c>
      <c r="Y4" s="121"/>
      <c r="Z4" s="121"/>
      <c r="AA4" s="121"/>
      <c r="AB4" s="122"/>
    </row>
    <row r="5" spans="1:28" ht="15" customHeight="1" x14ac:dyDescent="0.2">
      <c r="A5" s="134" t="s">
        <v>61</v>
      </c>
      <c r="B5" s="134"/>
      <c r="C5" s="134"/>
      <c r="D5" s="134"/>
      <c r="E5" s="134"/>
      <c r="F5" s="134"/>
      <c r="G5" s="134"/>
      <c r="H5" s="134"/>
      <c r="I5" s="134"/>
      <c r="J5" s="134"/>
      <c r="K5" s="134"/>
      <c r="L5" s="134"/>
      <c r="M5" s="134"/>
      <c r="N5" s="135" t="s">
        <v>62</v>
      </c>
      <c r="O5" s="135"/>
      <c r="P5" s="135"/>
      <c r="Q5" s="135"/>
      <c r="R5" s="135"/>
      <c r="S5" s="135"/>
      <c r="T5" s="135"/>
      <c r="U5" s="135"/>
      <c r="V5" s="135"/>
      <c r="W5" s="135"/>
      <c r="X5" s="135"/>
      <c r="Y5" s="135"/>
    </row>
    <row r="6" spans="1:28" s="30" customFormat="1" ht="22.5" customHeight="1" x14ac:dyDescent="0.25">
      <c r="A6" s="136" t="s">
        <v>63</v>
      </c>
      <c r="B6" s="136"/>
      <c r="C6" s="137" t="s">
        <v>64</v>
      </c>
      <c r="D6" s="137"/>
      <c r="E6" s="51" t="s">
        <v>0</v>
      </c>
      <c r="F6" s="137" t="s">
        <v>65</v>
      </c>
      <c r="G6" s="137"/>
      <c r="H6" s="137"/>
      <c r="I6" s="137"/>
      <c r="J6" s="137"/>
      <c r="K6" s="137"/>
      <c r="L6" s="137"/>
      <c r="M6" s="137"/>
      <c r="N6" s="136" t="s">
        <v>63</v>
      </c>
      <c r="O6" s="136"/>
      <c r="P6" s="136"/>
      <c r="Q6" s="136"/>
      <c r="R6" s="36" t="s">
        <v>66</v>
      </c>
      <c r="S6" s="37" t="s">
        <v>0</v>
      </c>
      <c r="T6" s="138" t="s">
        <v>65</v>
      </c>
      <c r="U6" s="139"/>
      <c r="V6" s="139"/>
      <c r="W6" s="139"/>
      <c r="X6" s="139"/>
      <c r="Y6" s="140"/>
    </row>
    <row r="7" spans="1:28" ht="15.75" customHeight="1" x14ac:dyDescent="0.2">
      <c r="A7" s="131" t="s">
        <v>1</v>
      </c>
      <c r="B7" s="131" t="s">
        <v>2</v>
      </c>
      <c r="C7" s="131" t="s">
        <v>3</v>
      </c>
      <c r="D7" s="131" t="s">
        <v>67</v>
      </c>
      <c r="E7" s="131" t="s">
        <v>5</v>
      </c>
      <c r="F7" s="131" t="s">
        <v>6</v>
      </c>
      <c r="G7" s="131" t="s">
        <v>68</v>
      </c>
      <c r="H7" s="131"/>
      <c r="I7" s="131"/>
      <c r="J7" s="131"/>
      <c r="K7" s="131"/>
      <c r="L7" s="131"/>
      <c r="M7" s="131"/>
      <c r="N7" s="131" t="s">
        <v>1</v>
      </c>
      <c r="O7" s="131" t="s">
        <v>7</v>
      </c>
      <c r="P7" s="132" t="s">
        <v>69</v>
      </c>
      <c r="Q7" s="133" t="s">
        <v>70</v>
      </c>
      <c r="R7" s="131" t="s">
        <v>8</v>
      </c>
      <c r="S7" s="131" t="s">
        <v>9</v>
      </c>
      <c r="T7" s="131" t="s">
        <v>10</v>
      </c>
      <c r="U7" s="73" t="s">
        <v>11</v>
      </c>
      <c r="V7" s="38"/>
      <c r="W7" s="73" t="s">
        <v>11</v>
      </c>
      <c r="X7" s="131" t="s">
        <v>12</v>
      </c>
      <c r="Y7" s="131"/>
    </row>
    <row r="8" spans="1:28" ht="29.1" customHeight="1" x14ac:dyDescent="0.2">
      <c r="A8" s="131"/>
      <c r="B8" s="131"/>
      <c r="C8" s="131"/>
      <c r="D8" s="131"/>
      <c r="E8" s="131"/>
      <c r="F8" s="131"/>
      <c r="G8" s="70" t="s">
        <v>26</v>
      </c>
      <c r="H8" s="70" t="s">
        <v>32</v>
      </c>
      <c r="I8" s="70" t="s">
        <v>71</v>
      </c>
      <c r="J8" s="70" t="s">
        <v>32</v>
      </c>
      <c r="K8" s="70" t="s">
        <v>32</v>
      </c>
      <c r="L8" s="70"/>
      <c r="M8" s="70" t="s">
        <v>13</v>
      </c>
      <c r="N8" s="131"/>
      <c r="O8" s="131"/>
      <c r="P8" s="132"/>
      <c r="Q8" s="133"/>
      <c r="R8" s="131"/>
      <c r="S8" s="131"/>
      <c r="T8" s="131"/>
      <c r="U8" s="70" t="s">
        <v>32</v>
      </c>
      <c r="V8" s="70"/>
      <c r="W8" s="39" t="s">
        <v>13</v>
      </c>
      <c r="X8" s="131"/>
      <c r="Y8" s="131"/>
    </row>
    <row r="9" spans="1:28" ht="105" customHeight="1" x14ac:dyDescent="0.2">
      <c r="A9" s="126" t="s">
        <v>72</v>
      </c>
      <c r="B9" s="127" t="s">
        <v>222</v>
      </c>
      <c r="C9" s="127" t="s">
        <v>223</v>
      </c>
      <c r="D9" s="126" t="s">
        <v>52</v>
      </c>
      <c r="E9" s="72" t="s">
        <v>206</v>
      </c>
      <c r="F9" s="72" t="s">
        <v>208</v>
      </c>
      <c r="G9" s="71" t="s">
        <v>21</v>
      </c>
      <c r="H9" s="71">
        <f>+VLOOKUP(G9,'[1]Tabla de valoración'!$A$5:$B$7,2,0)</f>
        <v>1</v>
      </c>
      <c r="I9" s="71" t="s">
        <v>33</v>
      </c>
      <c r="J9" s="71">
        <f>+VLOOKUP(I9,'[1]Tabla de valoración'!$A$12:$B$15,2,0)</f>
        <v>20</v>
      </c>
      <c r="K9" s="71">
        <f>H9*J9</f>
        <v>20</v>
      </c>
      <c r="L9" s="130">
        <f>+SUM(K9:K10)/3</f>
        <v>20</v>
      </c>
      <c r="M9" s="126" t="str">
        <f ca="1">+IF(L9&lt;=5,"Aceptable",IF(AND(L9&gt;5,L9&lt;=10),"Tolerable",IF(AND(M9&gt;10,L9&lt;=30),"Moderado",IF(AND(L9&gt;30,L9&lt;=40),"Importante","Inaceptable"))))</f>
        <v>Aceptable</v>
      </c>
      <c r="N9" s="126" t="s">
        <v>72</v>
      </c>
      <c r="O9" s="71" t="s">
        <v>14</v>
      </c>
      <c r="P9" s="71" t="s">
        <v>14</v>
      </c>
      <c r="Q9" s="40">
        <v>0.75</v>
      </c>
      <c r="R9" s="72" t="s">
        <v>210</v>
      </c>
      <c r="S9" s="71" t="s">
        <v>53</v>
      </c>
      <c r="T9" s="127" t="s">
        <v>73</v>
      </c>
      <c r="U9" s="83">
        <f>+L9-(L9*$Q$9)</f>
        <v>5</v>
      </c>
      <c r="V9" s="130">
        <f>+(U9:U10)/2</f>
        <v>2.5</v>
      </c>
      <c r="W9" s="126" t="str">
        <f>+IF(V9&lt;=5,"Aceptable",IF(AND(V9&gt;5,V9&lt;=10),"Tolerable",IF(AND(V9&gt;10,V9&lt;=30),"Moderado",IF(AND(V9&gt;30,V9&lt;=40),"Importante","Inaceptable"))))</f>
        <v>Aceptable</v>
      </c>
      <c r="X9" s="126" t="s">
        <v>48</v>
      </c>
      <c r="Y9" s="126"/>
    </row>
    <row r="10" spans="1:28" ht="90.75" customHeight="1" x14ac:dyDescent="0.2">
      <c r="A10" s="126"/>
      <c r="B10" s="127"/>
      <c r="C10" s="127"/>
      <c r="D10" s="126"/>
      <c r="E10" s="72" t="s">
        <v>224</v>
      </c>
      <c r="F10" s="72" t="s">
        <v>225</v>
      </c>
      <c r="G10" s="71" t="s">
        <v>22</v>
      </c>
      <c r="H10" s="71">
        <f>+VLOOKUP(G10,'[1]Tabla de valoración'!$A$5:$B$7,2,0)</f>
        <v>2</v>
      </c>
      <c r="I10" s="71" t="s">
        <v>33</v>
      </c>
      <c r="J10" s="71">
        <f>+VLOOKUP(I10,'[1]Tabla de valoración'!$A$12:$B$15,2,0)</f>
        <v>20</v>
      </c>
      <c r="K10" s="71">
        <f>H10*J10</f>
        <v>40</v>
      </c>
      <c r="L10" s="130"/>
      <c r="M10" s="126"/>
      <c r="N10" s="126"/>
      <c r="O10" s="71" t="s">
        <v>14</v>
      </c>
      <c r="P10" s="71" t="s">
        <v>14</v>
      </c>
      <c r="Q10" s="40">
        <v>0.75</v>
      </c>
      <c r="R10" s="72" t="s">
        <v>74</v>
      </c>
      <c r="S10" s="71" t="s">
        <v>53</v>
      </c>
      <c r="T10" s="127"/>
      <c r="U10" s="83">
        <f>+L9-(L9*$Q$10)</f>
        <v>5</v>
      </c>
      <c r="V10" s="130"/>
      <c r="W10" s="126"/>
      <c r="X10" s="126"/>
      <c r="Y10" s="126"/>
    </row>
    <row r="11" spans="1:28" ht="48.75" customHeight="1" x14ac:dyDescent="0.2">
      <c r="A11" s="126" t="s">
        <v>75</v>
      </c>
      <c r="B11" s="127" t="s">
        <v>76</v>
      </c>
      <c r="C11" s="127" t="s">
        <v>77</v>
      </c>
      <c r="D11" s="126" t="s">
        <v>52</v>
      </c>
      <c r="E11" s="72" t="s">
        <v>78</v>
      </c>
      <c r="F11" s="127" t="s">
        <v>79</v>
      </c>
      <c r="G11" s="71" t="s">
        <v>21</v>
      </c>
      <c r="H11" s="71">
        <f>+VLOOKUP(G11,'[1]Tabla de valoración'!$A$5:$B$7,2,0)</f>
        <v>1</v>
      </c>
      <c r="I11" s="71" t="s">
        <v>25</v>
      </c>
      <c r="J11" s="71">
        <f>+VLOOKUP(I11,'[1]Tabla de valoración'!$A$12:$B$15,2,0)</f>
        <v>10</v>
      </c>
      <c r="K11" s="71">
        <f>H11*J11</f>
        <v>10</v>
      </c>
      <c r="L11" s="126">
        <f>+SUM(K11:K12)/2</f>
        <v>15</v>
      </c>
      <c r="M11" s="126" t="str">
        <f>+IF(L11&lt;=5,"Aceptable",IF(AND(L11&gt;5,L11&lt;=10),"Tolerable",IF(AND(L11&gt;10,L11&lt;=30),"Moderado",IF(AND(L11&gt;30,L11&lt;=40),"Importante","Inaceptable"))))</f>
        <v>Moderado</v>
      </c>
      <c r="N11" s="126" t="s">
        <v>75</v>
      </c>
      <c r="O11" s="71" t="s">
        <v>14</v>
      </c>
      <c r="P11" s="71" t="s">
        <v>14</v>
      </c>
      <c r="Q11" s="40">
        <v>0.5</v>
      </c>
      <c r="R11" s="72" t="s">
        <v>226</v>
      </c>
      <c r="S11" s="71" t="s">
        <v>53</v>
      </c>
      <c r="T11" s="127" t="s">
        <v>227</v>
      </c>
      <c r="U11" s="83">
        <f>+L11-(L11*$Q$11)</f>
        <v>7.5</v>
      </c>
      <c r="V11" s="126">
        <f>+SUM(U11:U12)/2</f>
        <v>7.5</v>
      </c>
      <c r="W11" s="126" t="str">
        <f>+IF(V11&lt;=5,"Aceptable",IF(AND(V11&gt;5,V11&lt;=10),"Tolerable",IF(AND(V11&gt;10,V11&lt;=30),"Moderado",IF(AND(V11&gt;30,V11&lt;=40),"Importante","Inaceptable"))))</f>
        <v>Tolerable</v>
      </c>
      <c r="X11" s="126" t="s">
        <v>45</v>
      </c>
      <c r="Y11" s="126"/>
    </row>
    <row r="12" spans="1:28" ht="69.75" customHeight="1" x14ac:dyDescent="0.2">
      <c r="A12" s="126"/>
      <c r="B12" s="127"/>
      <c r="C12" s="127"/>
      <c r="D12" s="126"/>
      <c r="E12" s="72" t="s">
        <v>204</v>
      </c>
      <c r="F12" s="127"/>
      <c r="G12" s="71" t="s">
        <v>22</v>
      </c>
      <c r="H12" s="71">
        <f>+VLOOKUP(G12,'[1]Tabla de valoración'!$A$5:$B$7,2,0)</f>
        <v>2</v>
      </c>
      <c r="I12" s="71" t="s">
        <v>25</v>
      </c>
      <c r="J12" s="71">
        <f>+VLOOKUP(I12,'[1]Tabla de valoración'!$A$12:$B$15,2,0)</f>
        <v>10</v>
      </c>
      <c r="K12" s="71">
        <f>H12*J12</f>
        <v>20</v>
      </c>
      <c r="L12" s="126"/>
      <c r="M12" s="126"/>
      <c r="N12" s="126"/>
      <c r="O12" s="71" t="s">
        <v>14</v>
      </c>
      <c r="P12" s="71" t="s">
        <v>15</v>
      </c>
      <c r="Q12" s="40">
        <v>0.5</v>
      </c>
      <c r="R12" s="72" t="s">
        <v>80</v>
      </c>
      <c r="S12" s="71" t="s">
        <v>53</v>
      </c>
      <c r="T12" s="127"/>
      <c r="U12" s="83">
        <f>+L11-(L11*$Q$12)</f>
        <v>7.5</v>
      </c>
      <c r="V12" s="126"/>
      <c r="W12" s="126"/>
      <c r="X12" s="126"/>
      <c r="Y12" s="126"/>
    </row>
    <row r="13" spans="1:28" ht="54.75" customHeight="1" x14ac:dyDescent="0.2">
      <c r="A13" s="126" t="s">
        <v>81</v>
      </c>
      <c r="B13" s="127" t="s">
        <v>82</v>
      </c>
      <c r="C13" s="127" t="s">
        <v>83</v>
      </c>
      <c r="D13" s="126" t="s">
        <v>52</v>
      </c>
      <c r="E13" s="127" t="s">
        <v>84</v>
      </c>
      <c r="F13" s="127" t="s">
        <v>85</v>
      </c>
      <c r="G13" s="126" t="s">
        <v>21</v>
      </c>
      <c r="H13" s="126">
        <f>+VLOOKUP(G13,'[1]Tabla de valoración'!$A$5:$B$7,2,0)</f>
        <v>1</v>
      </c>
      <c r="I13" s="126" t="s">
        <v>25</v>
      </c>
      <c r="J13" s="126">
        <f>+VLOOKUP(I13,'[1]Tabla de valoración'!$A$12:$B$15,2,0)</f>
        <v>10</v>
      </c>
      <c r="K13" s="126">
        <f>H13*J13</f>
        <v>10</v>
      </c>
      <c r="L13" s="126">
        <f>+K13</f>
        <v>10</v>
      </c>
      <c r="M13" s="126" t="str">
        <f>+IF(L13&lt;=5,"Aceptable",IF(AND(L13&gt;5,L13&lt;=10),"Tolerable",IF(AND(L13&gt;10,L13&lt;=30),"Moderado",IF(AND(L13&gt;30,L13&lt;=40),"Importante","Inaceptable"))))</f>
        <v>Tolerable</v>
      </c>
      <c r="N13" s="126" t="s">
        <v>81</v>
      </c>
      <c r="O13" s="71" t="s">
        <v>14</v>
      </c>
      <c r="P13" s="71" t="s">
        <v>14</v>
      </c>
      <c r="Q13" s="40">
        <v>0.75</v>
      </c>
      <c r="R13" s="72" t="s">
        <v>86</v>
      </c>
      <c r="S13" s="71" t="s">
        <v>53</v>
      </c>
      <c r="T13" s="127" t="s">
        <v>87</v>
      </c>
      <c r="U13" s="71">
        <f>+L13-(L13*$Q$13)</f>
        <v>2.5</v>
      </c>
      <c r="V13" s="126">
        <f>+SUM(U13:U14)/2</f>
        <v>2.5</v>
      </c>
      <c r="W13" s="126" t="str">
        <f>+IF(V13&lt;=5,"Aceptable",IF(AND(V13&gt;5,V13&lt;=10),"Tolerable",IF(AND(V13&gt;10,V13&lt;=30),"Moderado",IF(AND(V13&gt;30,V13&lt;=40),"Importante","Inaceptable"))))</f>
        <v>Aceptable</v>
      </c>
      <c r="X13" s="126" t="s">
        <v>48</v>
      </c>
      <c r="Y13" s="126"/>
    </row>
    <row r="14" spans="1:28" ht="54" customHeight="1" x14ac:dyDescent="0.2">
      <c r="A14" s="126"/>
      <c r="B14" s="127"/>
      <c r="C14" s="127"/>
      <c r="D14" s="126"/>
      <c r="E14" s="127"/>
      <c r="F14" s="127"/>
      <c r="G14" s="126"/>
      <c r="H14" s="126"/>
      <c r="I14" s="126"/>
      <c r="J14" s="126"/>
      <c r="K14" s="126"/>
      <c r="L14" s="126"/>
      <c r="M14" s="126"/>
      <c r="N14" s="126"/>
      <c r="O14" s="71" t="s">
        <v>14</v>
      </c>
      <c r="P14" s="71" t="s">
        <v>15</v>
      </c>
      <c r="Q14" s="40">
        <v>0.75</v>
      </c>
      <c r="R14" s="72" t="s">
        <v>88</v>
      </c>
      <c r="S14" s="71" t="s">
        <v>53</v>
      </c>
      <c r="T14" s="127"/>
      <c r="U14" s="71">
        <f>+L13-(L13*$Q$13)</f>
        <v>2.5</v>
      </c>
      <c r="V14" s="126"/>
      <c r="W14" s="126"/>
      <c r="X14" s="126"/>
      <c r="Y14" s="126"/>
    </row>
    <row r="15" spans="1:28" ht="95.25" customHeight="1" x14ac:dyDescent="0.2">
      <c r="A15" s="71" t="s">
        <v>89</v>
      </c>
      <c r="B15" s="72" t="s">
        <v>90</v>
      </c>
      <c r="C15" s="72" t="s">
        <v>90</v>
      </c>
      <c r="D15" s="71" t="s">
        <v>52</v>
      </c>
      <c r="E15" s="72" t="s">
        <v>91</v>
      </c>
      <c r="F15" s="72" t="s">
        <v>54</v>
      </c>
      <c r="G15" s="71" t="s">
        <v>21</v>
      </c>
      <c r="H15" s="71">
        <f>+VLOOKUP(G15,'[1]Tabla de valoración'!$A$5:$B$7,2,0)</f>
        <v>1</v>
      </c>
      <c r="I15" s="71" t="s">
        <v>25</v>
      </c>
      <c r="J15" s="71">
        <f>+VLOOKUP(I15,'[1]Tabla de valoración'!$A$12:$B$15,2,0)</f>
        <v>10</v>
      </c>
      <c r="K15" s="71">
        <f>+H15*J15</f>
        <v>10</v>
      </c>
      <c r="L15" s="71">
        <f>+K15</f>
        <v>10</v>
      </c>
      <c r="M15" s="71" t="str">
        <f>+IF(L15&lt;=5,"Aceptable",IF(AND(L15&gt;5,L15&lt;=10),"Tolerable",IF(AND(L15&gt;10,L15&lt;=30),"Moderado",IF(AND(L15&gt;30,L15&lt;=40),"Importante","Inaceptable"))))</f>
        <v>Tolerable</v>
      </c>
      <c r="N15" s="71" t="s">
        <v>89</v>
      </c>
      <c r="O15" s="71" t="s">
        <v>14</v>
      </c>
      <c r="P15" s="71" t="s">
        <v>15</v>
      </c>
      <c r="Q15" s="40">
        <v>0.5</v>
      </c>
      <c r="R15" s="41" t="s">
        <v>92</v>
      </c>
      <c r="S15" s="71" t="s">
        <v>53</v>
      </c>
      <c r="T15" s="43" t="s">
        <v>205</v>
      </c>
      <c r="U15" s="71">
        <f>+L15-(L15*$Q$15)</f>
        <v>5</v>
      </c>
      <c r="V15" s="71">
        <f>+U15</f>
        <v>5</v>
      </c>
      <c r="W15" s="71" t="str">
        <f>+IF(V15&lt;=5,"Aceptable",IF(AND(V15&gt;5,V15&lt;=10),"Tolerable",IF(AND(V15&gt;10,V15&lt;=30),"Moderado",IF(AND(V15&gt;30,V15&lt;=40),"Importante","Inaceptable"))))</f>
        <v>Aceptable</v>
      </c>
      <c r="X15" s="126" t="s">
        <v>45</v>
      </c>
      <c r="Y15" s="126"/>
    </row>
    <row r="16" spans="1:28" ht="71.25" customHeight="1" x14ac:dyDescent="0.2">
      <c r="A16" s="126" t="s">
        <v>93</v>
      </c>
      <c r="B16" s="127" t="s">
        <v>94</v>
      </c>
      <c r="C16" s="127" t="s">
        <v>95</v>
      </c>
      <c r="D16" s="126" t="s">
        <v>52</v>
      </c>
      <c r="E16" s="127" t="s">
        <v>96</v>
      </c>
      <c r="F16" s="128" t="s">
        <v>97</v>
      </c>
      <c r="G16" s="126" t="s">
        <v>21</v>
      </c>
      <c r="H16" s="126">
        <f>+VLOOKUP(G16,'[1]Tabla de valoración'!$A$5:$B$7,2,0)</f>
        <v>1</v>
      </c>
      <c r="I16" s="126" t="s">
        <v>25</v>
      </c>
      <c r="J16" s="126">
        <f>+VLOOKUP(I16,'[1]Tabla de valoración'!$A$12:$B$15,2,0)</f>
        <v>10</v>
      </c>
      <c r="K16" s="126">
        <f>+H16*J16</f>
        <v>10</v>
      </c>
      <c r="L16" s="126">
        <f>+K16</f>
        <v>10</v>
      </c>
      <c r="M16" s="126" t="str">
        <f>+IF(L16&lt;=5,"Aceptable",IF(AND(L16&gt;5,L16&lt;=10),"Tolerable",IF(AND(L16&gt;10,L16&lt;=30),"Moderado",IF(AND(L16&gt;30,L16&lt;=40),"Importante","Inaceptable"))))</f>
        <v>Tolerable</v>
      </c>
      <c r="N16" s="126" t="s">
        <v>93</v>
      </c>
      <c r="O16" s="71" t="s">
        <v>14</v>
      </c>
      <c r="P16" s="71" t="s">
        <v>15</v>
      </c>
      <c r="Q16" s="40">
        <v>0.5</v>
      </c>
      <c r="R16" s="72" t="s">
        <v>98</v>
      </c>
      <c r="S16" s="71" t="s">
        <v>53</v>
      </c>
      <c r="T16" s="127" t="s">
        <v>99</v>
      </c>
      <c r="U16" s="71">
        <f>+L16-(L16*$Q$16)</f>
        <v>5</v>
      </c>
      <c r="V16" s="126">
        <f>+SUM(U16:U17)/2</f>
        <v>5</v>
      </c>
      <c r="W16" s="126" t="str">
        <f>+IF(V16&lt;=5,"Aceptable",IF(AND(V16&gt;5,V16&lt;=10),"Tolerable",IF(AND(V16&gt;10,V16&lt;=30),"Moderado",IF(AND(V16&gt;30,V16&lt;=40),"Importante","Inaceptable"))))</f>
        <v>Aceptable</v>
      </c>
      <c r="X16" s="126" t="s">
        <v>48</v>
      </c>
      <c r="Y16" s="126"/>
    </row>
    <row r="17" spans="1:25" ht="35.25" customHeight="1" x14ac:dyDescent="0.2">
      <c r="A17" s="126"/>
      <c r="B17" s="127"/>
      <c r="C17" s="127"/>
      <c r="D17" s="126"/>
      <c r="E17" s="127"/>
      <c r="F17" s="129"/>
      <c r="G17" s="126"/>
      <c r="H17" s="126"/>
      <c r="I17" s="126"/>
      <c r="J17" s="126"/>
      <c r="K17" s="126"/>
      <c r="L17" s="126"/>
      <c r="M17" s="126"/>
      <c r="N17" s="126"/>
      <c r="O17" s="71" t="s">
        <v>14</v>
      </c>
      <c r="P17" s="71" t="s">
        <v>15</v>
      </c>
      <c r="Q17" s="40">
        <v>0.5</v>
      </c>
      <c r="R17" s="72" t="s">
        <v>100</v>
      </c>
      <c r="S17" s="71" t="s">
        <v>53</v>
      </c>
      <c r="T17" s="127"/>
      <c r="U17" s="71">
        <f>+L16-(L16*$Q$17)</f>
        <v>5</v>
      </c>
      <c r="V17" s="126"/>
      <c r="W17" s="126"/>
      <c r="X17" s="126"/>
      <c r="Y17" s="126"/>
    </row>
    <row r="18" spans="1:25" ht="51.75" customHeight="1" x14ac:dyDescent="0.2">
      <c r="A18" s="126" t="s">
        <v>101</v>
      </c>
      <c r="B18" s="127" t="s">
        <v>217</v>
      </c>
      <c r="C18" s="127" t="s">
        <v>218</v>
      </c>
      <c r="D18" s="126" t="s">
        <v>16</v>
      </c>
      <c r="E18" s="42" t="s">
        <v>104</v>
      </c>
      <c r="F18" s="43" t="s">
        <v>105</v>
      </c>
      <c r="G18" s="71" t="s">
        <v>21</v>
      </c>
      <c r="H18" s="71">
        <f>+VLOOKUP(G18,'[1]Tabla de valoración'!$A$5:$B$7,2,0)</f>
        <v>1</v>
      </c>
      <c r="I18" s="71" t="s">
        <v>25</v>
      </c>
      <c r="J18" s="71">
        <f>+VLOOKUP(I18,'[1]Tabla de valoración'!$A$12:$B$15,2,0)</f>
        <v>10</v>
      </c>
      <c r="K18" s="71">
        <f>H18*J18</f>
        <v>10</v>
      </c>
      <c r="L18" s="126">
        <f>+AVERAGE(K18:K21)</f>
        <v>10</v>
      </c>
      <c r="M18" s="126" t="str">
        <f>+IF(L18&lt;=5,"Aceptable",IF(AND(L18&gt;5,L18&lt;=10),"Tolerable",IF(AND(L18&gt;10,L18&lt;=30),"Moderado",IF(AND(L18&gt;30,L18&lt;=40),"Importante","Inaceptable"))))</f>
        <v>Tolerable</v>
      </c>
      <c r="N18" s="126" t="str">
        <f>+A18</f>
        <v>B.4.2. R006</v>
      </c>
      <c r="O18" s="71" t="s">
        <v>14</v>
      </c>
      <c r="P18" s="71" t="s">
        <v>14</v>
      </c>
      <c r="Q18" s="40">
        <v>0.75</v>
      </c>
      <c r="R18" s="72" t="s">
        <v>106</v>
      </c>
      <c r="S18" s="71" t="s">
        <v>53</v>
      </c>
      <c r="T18" s="42" t="s">
        <v>107</v>
      </c>
      <c r="U18" s="71">
        <f>+L18-(L18*$Q$9)</f>
        <v>2.5</v>
      </c>
      <c r="V18" s="126">
        <f>+AVERAGE(U18:U21)</f>
        <v>2.5</v>
      </c>
      <c r="W18" s="126" t="str">
        <f>+IF(V18&lt;=5,"Aceptable",IF(AND(V18&gt;5,V18&lt;=10),"Tolerable",IF(AND(V18&gt;10,V18&lt;=30),"Moderado",IF(AND(V18&gt;30,V18&lt;=40),"Importante","Inaceptable"))))</f>
        <v>Aceptable</v>
      </c>
      <c r="X18" s="126" t="s">
        <v>45</v>
      </c>
      <c r="Y18" s="126"/>
    </row>
    <row r="19" spans="1:25" ht="42.75" customHeight="1" x14ac:dyDescent="0.2">
      <c r="A19" s="126"/>
      <c r="B19" s="127"/>
      <c r="C19" s="127"/>
      <c r="D19" s="126"/>
      <c r="E19" s="127" t="s">
        <v>207</v>
      </c>
      <c r="F19" s="127" t="s">
        <v>209</v>
      </c>
      <c r="G19" s="126" t="s">
        <v>21</v>
      </c>
      <c r="H19" s="126">
        <f>+VLOOKUP(G19,'[1]Tabla de valoración'!$A$5:$B$7,2,0)</f>
        <v>1</v>
      </c>
      <c r="I19" s="126" t="s">
        <v>25</v>
      </c>
      <c r="J19" s="126">
        <f>+VLOOKUP(I19,'[1]Tabla de valoración'!$A$12:$B$15,2,0)</f>
        <v>10</v>
      </c>
      <c r="K19" s="126">
        <f>H19*J19</f>
        <v>10</v>
      </c>
      <c r="L19" s="126"/>
      <c r="M19" s="126"/>
      <c r="N19" s="126"/>
      <c r="O19" s="44" t="s">
        <v>14</v>
      </c>
      <c r="P19" s="71" t="s">
        <v>14</v>
      </c>
      <c r="Q19" s="40">
        <v>0.75</v>
      </c>
      <c r="R19" s="72" t="s">
        <v>211</v>
      </c>
      <c r="S19" s="71" t="s">
        <v>110</v>
      </c>
      <c r="T19" s="71" t="s">
        <v>214</v>
      </c>
      <c r="U19" s="71">
        <f>+L18-(L18*Q19)</f>
        <v>2.5</v>
      </c>
      <c r="V19" s="126"/>
      <c r="W19" s="126"/>
      <c r="X19" s="126"/>
      <c r="Y19" s="126"/>
    </row>
    <row r="20" spans="1:25" ht="42.75" customHeight="1" x14ac:dyDescent="0.2">
      <c r="A20" s="126"/>
      <c r="B20" s="127"/>
      <c r="C20" s="127"/>
      <c r="D20" s="126"/>
      <c r="E20" s="127"/>
      <c r="F20" s="127"/>
      <c r="G20" s="126"/>
      <c r="H20" s="126"/>
      <c r="I20" s="126"/>
      <c r="J20" s="126"/>
      <c r="K20" s="126"/>
      <c r="L20" s="126"/>
      <c r="M20" s="126"/>
      <c r="N20" s="126"/>
      <c r="O20" s="44" t="s">
        <v>14</v>
      </c>
      <c r="P20" s="71" t="s">
        <v>14</v>
      </c>
      <c r="Q20" s="40">
        <v>0.75</v>
      </c>
      <c r="R20" s="72" t="s">
        <v>212</v>
      </c>
      <c r="S20" s="71" t="s">
        <v>110</v>
      </c>
      <c r="T20" s="71" t="s">
        <v>214</v>
      </c>
      <c r="U20" s="71">
        <f>+L18-(L18*Q20)</f>
        <v>2.5</v>
      </c>
      <c r="V20" s="126"/>
      <c r="W20" s="126"/>
      <c r="X20" s="126"/>
      <c r="Y20" s="126"/>
    </row>
    <row r="21" spans="1:25" ht="62.25" customHeight="1" x14ac:dyDescent="0.2">
      <c r="A21" s="126"/>
      <c r="B21" s="127"/>
      <c r="C21" s="127"/>
      <c r="D21" s="126"/>
      <c r="E21" s="127"/>
      <c r="F21" s="127"/>
      <c r="G21" s="126"/>
      <c r="H21" s="126"/>
      <c r="I21" s="126"/>
      <c r="J21" s="126"/>
      <c r="K21" s="126"/>
      <c r="L21" s="126"/>
      <c r="M21" s="126"/>
      <c r="N21" s="126"/>
      <c r="O21" s="44" t="s">
        <v>14</v>
      </c>
      <c r="P21" s="71" t="s">
        <v>14</v>
      </c>
      <c r="Q21" s="40">
        <v>0.75</v>
      </c>
      <c r="R21" s="72" t="s">
        <v>213</v>
      </c>
      <c r="S21" s="71" t="s">
        <v>110</v>
      </c>
      <c r="T21" s="71" t="s">
        <v>214</v>
      </c>
      <c r="U21" s="71">
        <f>+L18-(L18*Q21)</f>
        <v>2.5</v>
      </c>
      <c r="V21" s="126"/>
      <c r="W21" s="126"/>
      <c r="X21" s="126"/>
      <c r="Y21" s="126"/>
    </row>
    <row r="22" spans="1:25" ht="87.75" customHeight="1" x14ac:dyDescent="0.2">
      <c r="A22" s="71" t="s">
        <v>114</v>
      </c>
      <c r="B22" s="72" t="s">
        <v>115</v>
      </c>
      <c r="C22" s="72" t="s">
        <v>116</v>
      </c>
      <c r="D22" s="71" t="s">
        <v>117</v>
      </c>
      <c r="E22" s="43" t="s">
        <v>118</v>
      </c>
      <c r="F22" s="72" t="s">
        <v>119</v>
      </c>
      <c r="G22" s="71" t="s">
        <v>21</v>
      </c>
      <c r="H22" s="71">
        <f>+VLOOKUP(G22,'[1]Tabla de valoración'!$A$5:$B$7,2,0)</f>
        <v>1</v>
      </c>
      <c r="I22" s="42" t="s">
        <v>25</v>
      </c>
      <c r="J22" s="71">
        <f>+VLOOKUP(I22,'[1]Tabla de valoración'!$A$12:$B$15,2,0)</f>
        <v>10</v>
      </c>
      <c r="K22" s="71">
        <f>H22*J22</f>
        <v>10</v>
      </c>
      <c r="L22" s="71">
        <f>+AVERAGE(K22)</f>
        <v>10</v>
      </c>
      <c r="M22" s="42" t="str">
        <f>+IF(L22&lt;=5,"Aceptable",IF(AND(L22&gt;5,L22&lt;=10),"Tolerable",IF(AND(L22&gt;10,L22&lt;=30),"Moderado",IF(AND(L22&gt;30,L22&lt;=40),"Importante","Inaceptable"))))</f>
        <v>Tolerable</v>
      </c>
      <c r="N22" s="71" t="str">
        <f>+A22</f>
        <v>B.4.2. R007</v>
      </c>
      <c r="O22" s="71" t="s">
        <v>14</v>
      </c>
      <c r="P22" s="71" t="s">
        <v>14</v>
      </c>
      <c r="Q22" s="40">
        <v>0.75</v>
      </c>
      <c r="R22" s="72" t="s">
        <v>120</v>
      </c>
      <c r="S22" s="71" t="s">
        <v>121</v>
      </c>
      <c r="T22" s="71" t="s">
        <v>215</v>
      </c>
      <c r="U22" s="71">
        <f>+L22-(L22*$Q$9)</f>
        <v>2.5</v>
      </c>
      <c r="V22" s="71">
        <f>+AVERAGE(U22)</f>
        <v>2.5</v>
      </c>
      <c r="W22" s="71" t="str">
        <f>+IF(V22&lt;=5,"Aceptable",IF(AND(V22&gt;5,V22&lt;=10),"Tolerable",IF(AND(V22&gt;10,V22&lt;=30),"Moderado",IF(AND(V22&gt;30,V22&lt;=40),"Importante","Inaceptable"))))</f>
        <v>Aceptable</v>
      </c>
      <c r="X22" s="69" t="s">
        <v>44</v>
      </c>
      <c r="Y22" s="84"/>
    </row>
    <row r="23" spans="1:25" ht="87.75" customHeight="1" x14ac:dyDescent="0.2">
      <c r="A23" s="71" t="s">
        <v>219</v>
      </c>
      <c r="B23" s="72" t="s">
        <v>220</v>
      </c>
      <c r="C23" s="72" t="s">
        <v>221</v>
      </c>
      <c r="D23" s="85" t="s">
        <v>117</v>
      </c>
      <c r="E23" s="86" t="s">
        <v>118</v>
      </c>
      <c r="F23" s="87" t="s">
        <v>119</v>
      </c>
      <c r="G23" s="71" t="s">
        <v>21</v>
      </c>
      <c r="H23" s="71">
        <f>+VLOOKUP(G23,'[1]Tabla de valoración'!$A$5:$B$7,2,0)</f>
        <v>1</v>
      </c>
      <c r="I23" s="42" t="s">
        <v>25</v>
      </c>
      <c r="J23" s="71">
        <f>+VLOOKUP(I23,'[1]Tabla de valoración'!$A$12:$B$15,2,0)</f>
        <v>10</v>
      </c>
      <c r="K23" s="71">
        <f>H23*J23</f>
        <v>10</v>
      </c>
      <c r="L23" s="71">
        <f>+AVERAGE(K23)</f>
        <v>10</v>
      </c>
      <c r="M23" s="42" t="str">
        <f>+IF(L23&lt;=5,"Aceptable",IF(AND(L23&gt;5,L23&lt;=10),"Tolerable",IF(AND(L23&gt;10,L23&lt;=30),"Moderado",IF(AND(L23&gt;30,L23&lt;=40),"Importante","Inaceptable"))))</f>
        <v>Tolerable</v>
      </c>
      <c r="N23" s="71" t="str">
        <f>+A23</f>
        <v>B.4.2. R008</v>
      </c>
      <c r="O23" s="71" t="s">
        <v>14</v>
      </c>
      <c r="P23" s="71" t="s">
        <v>14</v>
      </c>
      <c r="Q23" s="40">
        <v>0.75</v>
      </c>
      <c r="R23" s="72" t="s">
        <v>120</v>
      </c>
      <c r="S23" s="71" t="s">
        <v>121</v>
      </c>
      <c r="T23" s="71" t="s">
        <v>215</v>
      </c>
      <c r="U23" s="71">
        <f>+L23-(L23*$Q$9)</f>
        <v>2.5</v>
      </c>
      <c r="V23" s="71">
        <f>+AVERAGE(U23)</f>
        <v>2.5</v>
      </c>
      <c r="W23" s="71" t="str">
        <f>+IF(V23&lt;=5,"Aceptable",IF(AND(V23&gt;5,V23&lt;=10),"Tolerable",IF(AND(V23&gt;10,V23&lt;=30),"Moderado",IF(AND(V23&gt;30,V23&lt;=40),"Importante","Inaceptable"))))</f>
        <v>Aceptable</v>
      </c>
      <c r="X23" s="69" t="s">
        <v>44</v>
      </c>
      <c r="Y23" s="84"/>
    </row>
    <row r="24" spans="1:25" ht="18" hidden="1" customHeight="1" x14ac:dyDescent="0.2">
      <c r="B24" s="76"/>
      <c r="G24" s="31"/>
      <c r="H24" s="31"/>
      <c r="I24" s="31"/>
      <c r="J24" s="31"/>
      <c r="K24" s="31"/>
      <c r="L24" s="31"/>
      <c r="M24" s="31"/>
      <c r="R24" s="76"/>
      <c r="S24" s="76"/>
      <c r="T24" s="76"/>
      <c r="U24" s="76"/>
      <c r="V24" s="76"/>
      <c r="W24" s="107"/>
      <c r="X24" s="107"/>
      <c r="Y24" s="107"/>
    </row>
    <row r="25" spans="1:25" ht="18" hidden="1" customHeight="1" x14ac:dyDescent="0.2">
      <c r="B25" s="76"/>
      <c r="G25" s="31"/>
      <c r="H25" s="31"/>
      <c r="I25" s="31"/>
      <c r="J25" s="31"/>
      <c r="K25" s="31"/>
      <c r="L25" s="31"/>
      <c r="M25" s="31"/>
      <c r="R25" s="76"/>
      <c r="S25" s="76"/>
      <c r="T25" s="76"/>
      <c r="U25" s="76"/>
      <c r="V25" s="76"/>
      <c r="W25" s="107"/>
      <c r="X25" s="107"/>
      <c r="Y25" s="107"/>
    </row>
    <row r="26" spans="1:25" ht="24.75" hidden="1" customHeight="1" x14ac:dyDescent="0.2">
      <c r="B26" s="76"/>
      <c r="C26" s="123"/>
      <c r="D26" s="31" t="s">
        <v>122</v>
      </c>
      <c r="G26" s="107"/>
      <c r="I26" s="107"/>
      <c r="M26" s="107"/>
      <c r="R26" s="76"/>
      <c r="S26" s="76"/>
      <c r="T26" s="76"/>
      <c r="U26" s="76"/>
      <c r="V26" s="76"/>
      <c r="W26" s="107"/>
      <c r="X26" s="125"/>
      <c r="Y26" s="77"/>
    </row>
    <row r="27" spans="1:25" ht="18" hidden="1" customHeight="1" x14ac:dyDescent="0.2">
      <c r="B27" s="76"/>
      <c r="C27" s="123"/>
      <c r="D27" s="31" t="s">
        <v>52</v>
      </c>
      <c r="G27" s="107"/>
      <c r="I27" s="107"/>
      <c r="M27" s="107"/>
      <c r="R27" s="76"/>
      <c r="S27" s="76"/>
      <c r="T27" s="76"/>
      <c r="U27" s="76"/>
      <c r="V27" s="76"/>
      <c r="W27" s="107"/>
      <c r="X27" s="125"/>
      <c r="Y27" s="77"/>
    </row>
    <row r="28" spans="1:25" ht="18" hidden="1" customHeight="1" x14ac:dyDescent="0.2">
      <c r="B28" s="76"/>
      <c r="C28" s="123"/>
      <c r="D28" s="31" t="s">
        <v>123</v>
      </c>
      <c r="G28" s="107"/>
      <c r="I28" s="107"/>
      <c r="M28" s="107"/>
      <c r="R28" s="76"/>
      <c r="S28" s="76"/>
      <c r="T28" s="76"/>
      <c r="U28" s="76"/>
      <c r="V28" s="76"/>
      <c r="W28" s="107"/>
      <c r="X28" s="125"/>
      <c r="Y28" s="77"/>
    </row>
    <row r="29" spans="1:25" ht="29.25" hidden="1" customHeight="1" x14ac:dyDescent="0.2">
      <c r="B29" s="123"/>
      <c r="C29" s="123"/>
      <c r="D29" s="31" t="s">
        <v>124</v>
      </c>
      <c r="G29" s="107"/>
      <c r="I29" s="107"/>
      <c r="M29" s="107"/>
      <c r="R29" s="76"/>
      <c r="S29" s="76"/>
      <c r="T29" s="76"/>
      <c r="U29" s="76"/>
      <c r="V29" s="76"/>
      <c r="W29" s="107"/>
      <c r="X29" s="107"/>
      <c r="Y29" s="76"/>
    </row>
    <row r="30" spans="1:25" ht="36" hidden="1" customHeight="1" x14ac:dyDescent="0.2">
      <c r="B30" s="123"/>
      <c r="C30" s="123"/>
      <c r="D30" s="31" t="s">
        <v>117</v>
      </c>
      <c r="G30" s="107"/>
      <c r="I30" s="107"/>
      <c r="M30" s="107"/>
      <c r="R30" s="76"/>
      <c r="S30" s="76"/>
      <c r="T30" s="76"/>
      <c r="U30" s="76"/>
      <c r="V30" s="76"/>
      <c r="W30" s="107"/>
      <c r="X30" s="107"/>
      <c r="Y30" s="76"/>
    </row>
    <row r="31" spans="1:25" ht="33.75" hidden="1" customHeight="1" x14ac:dyDescent="0.2">
      <c r="B31" s="123"/>
      <c r="C31" s="123"/>
      <c r="D31" s="31" t="s">
        <v>125</v>
      </c>
      <c r="G31" s="107"/>
      <c r="I31" s="107"/>
      <c r="M31" s="107"/>
      <c r="R31" s="76"/>
      <c r="S31" s="76"/>
      <c r="T31" s="76"/>
      <c r="U31" s="76"/>
      <c r="V31" s="76"/>
      <c r="W31" s="107"/>
      <c r="X31" s="107"/>
      <c r="Y31" s="76"/>
    </row>
    <row r="32" spans="1:25" ht="28.5" hidden="1" customHeight="1" x14ac:dyDescent="0.2">
      <c r="B32" s="123"/>
      <c r="C32" s="123"/>
      <c r="D32" s="31" t="s">
        <v>126</v>
      </c>
      <c r="G32" s="107"/>
      <c r="I32" s="107"/>
      <c r="M32" s="107"/>
      <c r="R32" s="76"/>
      <c r="S32" s="76"/>
      <c r="T32" s="76"/>
      <c r="U32" s="76"/>
      <c r="V32" s="76"/>
      <c r="W32" s="107"/>
      <c r="X32" s="107"/>
      <c r="Y32" s="76"/>
    </row>
    <row r="33" spans="2:25" ht="96" hidden="1" customHeight="1" x14ac:dyDescent="0.2">
      <c r="B33" s="123"/>
      <c r="C33" s="123"/>
      <c r="G33" s="107"/>
      <c r="I33" s="107"/>
      <c r="M33" s="107"/>
      <c r="R33" s="76"/>
      <c r="S33" s="76"/>
      <c r="T33" s="76"/>
      <c r="U33" s="76"/>
      <c r="V33" s="76"/>
      <c r="W33" s="107"/>
      <c r="X33" s="107"/>
      <c r="Y33" s="76"/>
    </row>
    <row r="34" spans="2:25" ht="94.5" hidden="1" customHeight="1" x14ac:dyDescent="0.2">
      <c r="B34" s="123"/>
      <c r="C34" s="123"/>
      <c r="G34" s="107"/>
      <c r="I34" s="107"/>
      <c r="M34" s="107"/>
      <c r="R34" s="76"/>
      <c r="S34" s="76"/>
      <c r="T34" s="76"/>
      <c r="U34" s="76"/>
      <c r="V34" s="76"/>
      <c r="W34" s="107"/>
      <c r="X34" s="107"/>
      <c r="Y34" s="76"/>
    </row>
    <row r="35" spans="2:25" ht="87.75" hidden="1" customHeight="1" x14ac:dyDescent="0.2">
      <c r="B35" s="123"/>
      <c r="C35" s="123"/>
      <c r="D35" s="107"/>
      <c r="G35" s="107"/>
      <c r="I35" s="107"/>
      <c r="M35" s="107"/>
      <c r="R35" s="76"/>
      <c r="S35" s="76"/>
      <c r="T35" s="76"/>
      <c r="U35" s="76"/>
      <c r="V35" s="76"/>
      <c r="W35" s="107"/>
      <c r="X35" s="107"/>
      <c r="Y35" s="76"/>
    </row>
    <row r="36" spans="2:25" ht="118.5" hidden="1" customHeight="1" x14ac:dyDescent="0.2">
      <c r="B36" s="123"/>
      <c r="C36" s="123"/>
      <c r="D36" s="107"/>
      <c r="G36" s="107"/>
      <c r="I36" s="107"/>
      <c r="M36" s="107"/>
      <c r="R36" s="76"/>
      <c r="S36" s="76"/>
      <c r="T36" s="76"/>
      <c r="U36" s="76"/>
      <c r="V36" s="76"/>
      <c r="W36" s="107"/>
      <c r="X36" s="107"/>
      <c r="Y36" s="76"/>
    </row>
    <row r="37" spans="2:25" ht="89.25" hidden="1" customHeight="1" x14ac:dyDescent="0.2">
      <c r="B37" s="123"/>
      <c r="C37" s="123"/>
      <c r="D37" s="107"/>
      <c r="G37" s="107"/>
      <c r="I37" s="107"/>
      <c r="M37" s="107"/>
      <c r="R37" s="76"/>
      <c r="S37" s="76"/>
      <c r="T37" s="76"/>
      <c r="U37" s="76"/>
      <c r="V37" s="76"/>
      <c r="W37" s="107"/>
      <c r="X37" s="107"/>
      <c r="Y37" s="76"/>
    </row>
    <row r="38" spans="2:25" ht="141" hidden="1" customHeight="1" x14ac:dyDescent="0.2">
      <c r="B38" s="123"/>
      <c r="C38" s="123"/>
      <c r="D38" s="107"/>
      <c r="G38" s="107"/>
      <c r="I38" s="107"/>
      <c r="M38" s="107"/>
      <c r="R38" s="76"/>
      <c r="S38" s="76"/>
      <c r="T38" s="76"/>
      <c r="U38" s="76"/>
      <c r="V38" s="76"/>
      <c r="W38" s="107"/>
      <c r="X38" s="107"/>
      <c r="Y38" s="76"/>
    </row>
    <row r="39" spans="2:25" ht="119.25" hidden="1" customHeight="1" x14ac:dyDescent="0.2">
      <c r="B39" s="123"/>
      <c r="C39" s="123"/>
      <c r="D39" s="107"/>
      <c r="G39" s="107"/>
      <c r="I39" s="107"/>
      <c r="M39" s="107"/>
      <c r="R39" s="76"/>
      <c r="S39" s="76"/>
      <c r="T39" s="76"/>
      <c r="U39" s="76"/>
      <c r="V39" s="76"/>
      <c r="W39" s="107"/>
      <c r="X39" s="107"/>
      <c r="Y39" s="76"/>
    </row>
    <row r="40" spans="2:25" ht="109.5" hidden="1" customHeight="1" x14ac:dyDescent="0.2">
      <c r="B40" s="123"/>
      <c r="C40" s="123"/>
      <c r="D40" s="107"/>
      <c r="G40" s="107"/>
      <c r="I40" s="107"/>
      <c r="M40" s="107"/>
      <c r="R40" s="76"/>
      <c r="S40" s="76"/>
      <c r="T40" s="76"/>
      <c r="U40" s="76"/>
      <c r="V40" s="76"/>
      <c r="W40" s="107"/>
      <c r="X40" s="107"/>
      <c r="Y40" s="76"/>
    </row>
    <row r="41" spans="2:25" ht="72" hidden="1" customHeight="1" x14ac:dyDescent="0.2">
      <c r="B41" s="123"/>
      <c r="C41" s="123"/>
      <c r="D41" s="107"/>
      <c r="G41" s="107"/>
      <c r="I41" s="107"/>
      <c r="M41" s="107"/>
      <c r="R41" s="76"/>
      <c r="S41" s="76"/>
      <c r="T41" s="76"/>
      <c r="U41" s="76"/>
      <c r="V41" s="76"/>
      <c r="W41" s="107"/>
      <c r="X41" s="107"/>
      <c r="Y41" s="77"/>
    </row>
    <row r="42" spans="2:25" ht="72" hidden="1" customHeight="1" x14ac:dyDescent="0.2">
      <c r="B42" s="123"/>
      <c r="C42" s="123"/>
      <c r="D42" s="107"/>
      <c r="G42" s="107"/>
      <c r="I42" s="107"/>
      <c r="M42" s="107"/>
      <c r="R42" s="76"/>
      <c r="S42" s="76"/>
      <c r="T42" s="76"/>
      <c r="U42" s="76"/>
      <c r="V42" s="76"/>
      <c r="W42" s="107"/>
      <c r="X42" s="107"/>
      <c r="Y42" s="77"/>
    </row>
    <row r="43" spans="2:25" ht="72" hidden="1" customHeight="1" x14ac:dyDescent="0.2">
      <c r="B43" s="123"/>
      <c r="C43" s="123"/>
      <c r="D43" s="107"/>
      <c r="G43" s="107"/>
      <c r="I43" s="107"/>
      <c r="M43" s="107"/>
      <c r="R43" s="76"/>
      <c r="S43" s="76"/>
      <c r="T43" s="76"/>
      <c r="U43" s="76"/>
      <c r="V43" s="76"/>
      <c r="W43" s="107"/>
      <c r="X43" s="107"/>
      <c r="Y43" s="77"/>
    </row>
    <row r="44" spans="2:25" ht="84.75" hidden="1" customHeight="1" x14ac:dyDescent="0.2">
      <c r="B44" s="123"/>
      <c r="C44" s="123"/>
      <c r="D44" s="107"/>
      <c r="G44" s="107"/>
      <c r="I44" s="107"/>
      <c r="M44" s="107"/>
      <c r="R44" s="76"/>
      <c r="S44" s="76"/>
      <c r="T44" s="76"/>
      <c r="U44" s="76"/>
      <c r="V44" s="76"/>
      <c r="W44" s="107"/>
      <c r="X44" s="107"/>
      <c r="Y44" s="77"/>
    </row>
    <row r="45" spans="2:25" ht="97.5" hidden="1" customHeight="1" x14ac:dyDescent="0.2">
      <c r="B45" s="123"/>
      <c r="C45" s="123"/>
      <c r="D45" s="107"/>
      <c r="G45" s="107"/>
      <c r="I45" s="107"/>
      <c r="M45" s="107"/>
      <c r="R45" s="76"/>
      <c r="S45" s="76"/>
      <c r="T45" s="76"/>
      <c r="U45" s="76"/>
      <c r="V45" s="76"/>
      <c r="W45" s="107"/>
      <c r="X45" s="107"/>
      <c r="Y45" s="77"/>
    </row>
    <row r="46" spans="2:25" ht="83.25" hidden="1" customHeight="1" x14ac:dyDescent="0.2">
      <c r="B46" s="123"/>
      <c r="C46" s="123"/>
      <c r="D46" s="107"/>
      <c r="G46" s="107"/>
      <c r="I46" s="107"/>
      <c r="M46" s="107"/>
      <c r="R46" s="76"/>
      <c r="S46" s="76"/>
      <c r="T46" s="76"/>
      <c r="U46" s="76"/>
      <c r="V46" s="76"/>
      <c r="W46" s="107"/>
      <c r="X46" s="107"/>
      <c r="Y46" s="77"/>
    </row>
    <row r="47" spans="2:25" ht="61.5" hidden="1" customHeight="1" x14ac:dyDescent="0.2">
      <c r="B47" s="123"/>
      <c r="C47" s="123"/>
      <c r="D47" s="107"/>
      <c r="G47" s="107"/>
      <c r="I47" s="107"/>
      <c r="M47" s="107"/>
      <c r="R47" s="76"/>
      <c r="S47" s="76"/>
      <c r="T47" s="76"/>
      <c r="U47" s="76"/>
      <c r="V47" s="76"/>
      <c r="W47" s="107"/>
      <c r="X47" s="107"/>
      <c r="Y47" s="76"/>
    </row>
    <row r="48" spans="2:25" ht="61.5" hidden="1" customHeight="1" x14ac:dyDescent="0.2">
      <c r="B48" s="123"/>
      <c r="C48" s="123"/>
      <c r="D48" s="107"/>
      <c r="G48" s="107"/>
      <c r="I48" s="107"/>
      <c r="M48" s="107"/>
      <c r="R48" s="76"/>
      <c r="S48" s="76"/>
      <c r="T48" s="76"/>
      <c r="U48" s="76"/>
      <c r="V48" s="76"/>
      <c r="W48" s="107"/>
      <c r="X48" s="107"/>
      <c r="Y48" s="76"/>
    </row>
    <row r="49" spans="1:25" ht="61.5" hidden="1" customHeight="1" x14ac:dyDescent="0.2">
      <c r="B49" s="123"/>
      <c r="C49" s="123"/>
      <c r="D49" s="107"/>
      <c r="G49" s="107"/>
      <c r="I49" s="107"/>
      <c r="M49" s="107"/>
      <c r="R49" s="76"/>
      <c r="S49" s="76"/>
      <c r="T49" s="76"/>
      <c r="U49" s="76"/>
      <c r="V49" s="76"/>
      <c r="W49" s="107"/>
      <c r="X49" s="107"/>
      <c r="Y49" s="76"/>
    </row>
    <row r="50" spans="1:25" s="46" customFormat="1" ht="79.5" hidden="1" customHeight="1" x14ac:dyDescent="0.2">
      <c r="A50" s="45"/>
      <c r="B50" s="123"/>
      <c r="C50" s="123"/>
      <c r="D50" s="107"/>
      <c r="E50" s="77"/>
      <c r="F50" s="77"/>
      <c r="G50" s="124"/>
      <c r="H50" s="77"/>
      <c r="I50" s="124"/>
      <c r="J50" s="77"/>
      <c r="K50" s="77"/>
      <c r="L50" s="77"/>
      <c r="M50" s="107"/>
      <c r="N50" s="75"/>
      <c r="O50" s="75"/>
      <c r="P50" s="75"/>
      <c r="Q50" s="75"/>
      <c r="R50" s="76"/>
      <c r="S50" s="76"/>
      <c r="T50" s="76"/>
      <c r="U50" s="76"/>
      <c r="V50" s="76"/>
      <c r="W50" s="107"/>
      <c r="X50" s="124"/>
      <c r="Y50" s="76"/>
    </row>
    <row r="51" spans="1:25" s="46" customFormat="1" ht="79.5" hidden="1" customHeight="1" x14ac:dyDescent="0.2">
      <c r="A51" s="45"/>
      <c r="B51" s="123"/>
      <c r="C51" s="123"/>
      <c r="D51" s="107"/>
      <c r="E51" s="77"/>
      <c r="F51" s="77"/>
      <c r="G51" s="124"/>
      <c r="H51" s="77"/>
      <c r="I51" s="124"/>
      <c r="J51" s="77"/>
      <c r="K51" s="77"/>
      <c r="L51" s="77"/>
      <c r="M51" s="107"/>
      <c r="N51" s="75"/>
      <c r="O51" s="75"/>
      <c r="P51" s="75"/>
      <c r="Q51" s="75"/>
      <c r="R51" s="76"/>
      <c r="S51" s="76"/>
      <c r="T51" s="76"/>
      <c r="U51" s="76"/>
      <c r="V51" s="76"/>
      <c r="W51" s="107"/>
      <c r="X51" s="124"/>
      <c r="Y51" s="76"/>
    </row>
    <row r="52" spans="1:25" s="46" customFormat="1" ht="79.5" hidden="1" customHeight="1" x14ac:dyDescent="0.2">
      <c r="A52" s="45"/>
      <c r="B52" s="123"/>
      <c r="C52" s="123"/>
      <c r="D52" s="107"/>
      <c r="E52" s="77"/>
      <c r="F52" s="77"/>
      <c r="G52" s="124"/>
      <c r="H52" s="77"/>
      <c r="I52" s="124"/>
      <c r="J52" s="77"/>
      <c r="K52" s="77"/>
      <c r="L52" s="77"/>
      <c r="M52" s="107"/>
      <c r="N52" s="75"/>
      <c r="O52" s="75"/>
      <c r="P52" s="75"/>
      <c r="Q52" s="75"/>
      <c r="R52" s="76"/>
      <c r="S52" s="76"/>
      <c r="T52" s="76"/>
      <c r="U52" s="76"/>
      <c r="V52" s="76"/>
      <c r="W52" s="107"/>
      <c r="X52" s="124"/>
      <c r="Y52" s="76"/>
    </row>
    <row r="53" spans="1:25" s="46" customFormat="1" ht="95.25" hidden="1" customHeight="1" x14ac:dyDescent="0.2">
      <c r="A53" s="45"/>
      <c r="B53" s="123"/>
      <c r="C53" s="123"/>
      <c r="D53" s="107"/>
      <c r="E53" s="77"/>
      <c r="F53" s="77"/>
      <c r="G53" s="107"/>
      <c r="H53" s="75"/>
      <c r="I53" s="107"/>
      <c r="J53" s="75"/>
      <c r="K53" s="75"/>
      <c r="L53" s="75"/>
      <c r="M53" s="107"/>
      <c r="N53" s="75"/>
      <c r="O53" s="75"/>
      <c r="P53" s="75"/>
      <c r="Q53" s="75"/>
      <c r="R53" s="76"/>
      <c r="S53" s="76"/>
      <c r="T53" s="76"/>
      <c r="U53" s="76"/>
      <c r="V53" s="76"/>
      <c r="W53" s="107"/>
      <c r="X53" s="107"/>
      <c r="Y53" s="76"/>
    </row>
    <row r="54" spans="1:25" s="46" customFormat="1" ht="79.5" hidden="1" customHeight="1" x14ac:dyDescent="0.2">
      <c r="A54" s="45"/>
      <c r="B54" s="123"/>
      <c r="C54" s="123"/>
      <c r="D54" s="107"/>
      <c r="E54" s="77"/>
      <c r="F54" s="77"/>
      <c r="G54" s="107"/>
      <c r="H54" s="75"/>
      <c r="I54" s="107"/>
      <c r="J54" s="75"/>
      <c r="K54" s="75"/>
      <c r="L54" s="75"/>
      <c r="M54" s="107"/>
      <c r="N54" s="75"/>
      <c r="O54" s="75"/>
      <c r="P54" s="75"/>
      <c r="Q54" s="75"/>
      <c r="R54" s="76"/>
      <c r="S54" s="76"/>
      <c r="T54" s="76"/>
      <c r="U54" s="76"/>
      <c r="V54" s="76"/>
      <c r="W54" s="107"/>
      <c r="X54" s="107"/>
      <c r="Y54" s="76"/>
    </row>
    <row r="55" spans="1:25" s="46" customFormat="1" ht="126" hidden="1" customHeight="1" x14ac:dyDescent="0.2">
      <c r="A55" s="45"/>
      <c r="B55" s="123"/>
      <c r="C55" s="123"/>
      <c r="D55" s="107"/>
      <c r="E55" s="77"/>
      <c r="F55" s="77"/>
      <c r="G55" s="107"/>
      <c r="H55" s="75"/>
      <c r="I55" s="107"/>
      <c r="J55" s="75"/>
      <c r="K55" s="75"/>
      <c r="L55" s="75"/>
      <c r="M55" s="107"/>
      <c r="N55" s="75"/>
      <c r="O55" s="75"/>
      <c r="P55" s="75"/>
      <c r="Q55" s="75"/>
      <c r="R55" s="76"/>
      <c r="S55" s="76"/>
      <c r="T55" s="76"/>
      <c r="U55" s="76"/>
      <c r="V55" s="76"/>
      <c r="W55" s="107"/>
      <c r="X55" s="107"/>
      <c r="Y55" s="76"/>
    </row>
    <row r="56" spans="1:25" s="46" customFormat="1" ht="102" hidden="1" customHeight="1" x14ac:dyDescent="0.2">
      <c r="A56" s="45"/>
      <c r="B56" s="123"/>
      <c r="C56" s="123"/>
      <c r="D56" s="107"/>
      <c r="E56" s="77"/>
      <c r="F56" s="77"/>
      <c r="G56" s="107"/>
      <c r="H56" s="75"/>
      <c r="I56" s="107"/>
      <c r="J56" s="75"/>
      <c r="K56" s="75"/>
      <c r="L56" s="75"/>
      <c r="M56" s="107"/>
      <c r="N56" s="75"/>
      <c r="O56" s="75"/>
      <c r="P56" s="75"/>
      <c r="Q56" s="75"/>
      <c r="R56" s="76"/>
      <c r="S56" s="76"/>
      <c r="T56" s="76"/>
      <c r="U56" s="76"/>
      <c r="V56" s="76"/>
      <c r="W56" s="107"/>
      <c r="X56" s="107"/>
      <c r="Y56" s="76"/>
    </row>
    <row r="57" spans="1:25" s="46" customFormat="1" ht="79.5" hidden="1" customHeight="1" x14ac:dyDescent="0.2">
      <c r="A57" s="45"/>
      <c r="B57" s="123"/>
      <c r="C57" s="123"/>
      <c r="D57" s="107"/>
      <c r="E57" s="77"/>
      <c r="F57" s="77"/>
      <c r="G57" s="107"/>
      <c r="H57" s="75"/>
      <c r="I57" s="107"/>
      <c r="J57" s="75"/>
      <c r="K57" s="75"/>
      <c r="L57" s="75"/>
      <c r="M57" s="107"/>
      <c r="N57" s="75"/>
      <c r="O57" s="75"/>
      <c r="P57" s="75"/>
      <c r="Q57" s="75"/>
      <c r="R57" s="76"/>
      <c r="S57" s="76"/>
      <c r="T57" s="76"/>
      <c r="U57" s="76"/>
      <c r="V57" s="76"/>
      <c r="W57" s="107"/>
      <c r="X57" s="107"/>
      <c r="Y57" s="76"/>
    </row>
    <row r="58" spans="1:25" s="46" customFormat="1" ht="11.25" hidden="1" customHeight="1" x14ac:dyDescent="0.2">
      <c r="A58" s="45"/>
      <c r="B58" s="123"/>
      <c r="C58" s="123"/>
      <c r="D58" s="107"/>
      <c r="E58" s="77"/>
      <c r="F58" s="77"/>
      <c r="G58" s="107"/>
      <c r="H58" s="75"/>
      <c r="I58" s="107"/>
      <c r="J58" s="75"/>
      <c r="K58" s="75"/>
      <c r="L58" s="75"/>
      <c r="M58" s="107"/>
      <c r="N58" s="75"/>
      <c r="O58" s="75"/>
      <c r="P58" s="75"/>
      <c r="Q58" s="75"/>
      <c r="R58" s="76"/>
      <c r="S58" s="76"/>
      <c r="T58" s="76"/>
      <c r="U58" s="76"/>
      <c r="V58" s="76"/>
      <c r="W58" s="107"/>
      <c r="X58" s="107"/>
      <c r="Y58" s="76"/>
    </row>
    <row r="59" spans="1:25" s="46" customFormat="1" ht="11.25" hidden="1" customHeight="1" x14ac:dyDescent="0.2">
      <c r="A59" s="45"/>
      <c r="B59" s="123"/>
      <c r="C59" s="123"/>
      <c r="D59" s="107"/>
      <c r="E59" s="77"/>
      <c r="F59" s="77"/>
      <c r="G59" s="107"/>
      <c r="H59" s="75"/>
      <c r="I59" s="107"/>
      <c r="J59" s="75"/>
      <c r="K59" s="75"/>
      <c r="L59" s="75"/>
      <c r="M59" s="107"/>
      <c r="N59" s="75"/>
      <c r="O59" s="75"/>
      <c r="P59" s="75"/>
      <c r="Q59" s="75"/>
      <c r="R59" s="76"/>
      <c r="S59" s="76"/>
      <c r="T59" s="76"/>
      <c r="U59" s="76"/>
      <c r="V59" s="76"/>
      <c r="W59" s="107"/>
      <c r="X59" s="107"/>
      <c r="Y59" s="76"/>
    </row>
    <row r="60" spans="1:25" s="46" customFormat="1" ht="11.25" hidden="1" customHeight="1" x14ac:dyDescent="0.2">
      <c r="A60" s="45"/>
      <c r="B60" s="123"/>
      <c r="C60" s="123"/>
      <c r="D60" s="107"/>
      <c r="E60" s="77"/>
      <c r="F60" s="77"/>
      <c r="G60" s="107"/>
      <c r="H60" s="75"/>
      <c r="I60" s="107"/>
      <c r="J60" s="75"/>
      <c r="K60" s="75"/>
      <c r="L60" s="75"/>
      <c r="M60" s="107"/>
      <c r="N60" s="75"/>
      <c r="O60" s="75"/>
      <c r="P60" s="75"/>
      <c r="Q60" s="75"/>
      <c r="R60" s="76"/>
      <c r="S60" s="76"/>
      <c r="T60" s="76"/>
      <c r="U60" s="76"/>
      <c r="V60" s="76"/>
      <c r="W60" s="107"/>
      <c r="X60" s="107"/>
      <c r="Y60" s="76"/>
    </row>
    <row r="61" spans="1:25" s="46" customFormat="1" ht="11.25" hidden="1" customHeight="1" x14ac:dyDescent="0.2">
      <c r="A61" s="45"/>
      <c r="B61" s="123"/>
      <c r="C61" s="123"/>
      <c r="D61" s="107"/>
      <c r="E61" s="77"/>
      <c r="F61" s="77"/>
      <c r="G61" s="107"/>
      <c r="H61" s="75"/>
      <c r="I61" s="107"/>
      <c r="J61" s="75"/>
      <c r="K61" s="75"/>
      <c r="L61" s="75"/>
      <c r="M61" s="107"/>
      <c r="N61" s="75"/>
      <c r="O61" s="75"/>
      <c r="P61" s="75"/>
      <c r="Q61" s="75"/>
      <c r="R61" s="76"/>
      <c r="S61" s="76"/>
      <c r="T61" s="76"/>
      <c r="U61" s="76"/>
      <c r="V61" s="76"/>
      <c r="W61" s="107"/>
      <c r="X61" s="107"/>
      <c r="Y61" s="76"/>
    </row>
    <row r="62" spans="1:25" s="46" customFormat="1" ht="11.25" hidden="1" customHeight="1" x14ac:dyDescent="0.2">
      <c r="A62" s="45"/>
      <c r="B62" s="123"/>
      <c r="C62" s="123"/>
      <c r="D62" s="107"/>
      <c r="E62" s="77"/>
      <c r="F62" s="77"/>
      <c r="G62" s="107"/>
      <c r="H62" s="75"/>
      <c r="I62" s="107"/>
      <c r="J62" s="75"/>
      <c r="K62" s="75"/>
      <c r="L62" s="75"/>
      <c r="M62" s="107"/>
      <c r="N62" s="75"/>
      <c r="O62" s="75"/>
      <c r="P62" s="75"/>
      <c r="Q62" s="75"/>
      <c r="R62" s="76"/>
      <c r="S62" s="76"/>
      <c r="T62" s="76"/>
      <c r="U62" s="76"/>
      <c r="V62" s="76"/>
      <c r="W62" s="107"/>
      <c r="X62" s="107"/>
      <c r="Y62" s="76"/>
    </row>
    <row r="63" spans="1:25" s="46" customFormat="1" ht="11.25" hidden="1" customHeight="1" x14ac:dyDescent="0.2">
      <c r="A63" s="45"/>
      <c r="B63" s="123"/>
      <c r="C63" s="123"/>
      <c r="D63" s="107"/>
      <c r="E63" s="77"/>
      <c r="F63" s="77"/>
      <c r="G63" s="107"/>
      <c r="H63" s="75"/>
      <c r="I63" s="107"/>
      <c r="J63" s="75"/>
      <c r="K63" s="75"/>
      <c r="L63" s="75"/>
      <c r="M63" s="107"/>
      <c r="N63" s="75"/>
      <c r="O63" s="75"/>
      <c r="P63" s="75"/>
      <c r="Q63" s="75"/>
      <c r="R63" s="76"/>
      <c r="S63" s="76"/>
      <c r="T63" s="76"/>
      <c r="U63" s="76"/>
      <c r="V63" s="76"/>
      <c r="W63" s="107"/>
      <c r="X63" s="107"/>
      <c r="Y63" s="76"/>
    </row>
    <row r="64" spans="1:25" s="46" customFormat="1" ht="79.5" hidden="1" customHeight="1" x14ac:dyDescent="0.2">
      <c r="A64" s="45"/>
      <c r="B64" s="123"/>
      <c r="C64" s="123"/>
      <c r="D64" s="107"/>
      <c r="E64" s="77"/>
      <c r="F64" s="77"/>
      <c r="G64" s="107"/>
      <c r="H64" s="75"/>
      <c r="I64" s="107"/>
      <c r="J64" s="75"/>
      <c r="K64" s="75"/>
      <c r="L64" s="75"/>
      <c r="M64" s="107"/>
      <c r="N64" s="75"/>
      <c r="O64" s="75"/>
      <c r="P64" s="75"/>
      <c r="Q64" s="75"/>
      <c r="R64" s="76"/>
      <c r="S64" s="76"/>
      <c r="T64" s="76"/>
      <c r="U64" s="76"/>
      <c r="V64" s="76"/>
      <c r="W64" s="107"/>
      <c r="X64" s="107"/>
      <c r="Y64" s="76"/>
    </row>
    <row r="65" spans="1:25" s="46" customFormat="1" ht="79.5" hidden="1" customHeight="1" x14ac:dyDescent="0.2">
      <c r="A65" s="45"/>
      <c r="B65" s="123"/>
      <c r="C65" s="123"/>
      <c r="D65" s="107"/>
      <c r="E65" s="77"/>
      <c r="F65" s="77"/>
      <c r="G65" s="107"/>
      <c r="H65" s="75"/>
      <c r="I65" s="107"/>
      <c r="J65" s="75"/>
      <c r="K65" s="75"/>
      <c r="L65" s="75"/>
      <c r="M65" s="107"/>
      <c r="N65" s="75"/>
      <c r="O65" s="75"/>
      <c r="P65" s="75"/>
      <c r="Q65" s="75"/>
      <c r="R65" s="76"/>
      <c r="S65" s="76"/>
      <c r="T65" s="76"/>
      <c r="U65" s="76"/>
      <c r="V65" s="76"/>
      <c r="W65" s="107"/>
      <c r="X65" s="107"/>
      <c r="Y65" s="76"/>
    </row>
    <row r="66" spans="1:25" s="46" customFormat="1" ht="79.5" hidden="1" customHeight="1" x14ac:dyDescent="0.2">
      <c r="A66" s="45"/>
      <c r="B66" s="123"/>
      <c r="C66" s="123"/>
      <c r="D66" s="107"/>
      <c r="E66" s="77"/>
      <c r="F66" s="77"/>
      <c r="G66" s="107"/>
      <c r="H66" s="75"/>
      <c r="I66" s="107"/>
      <c r="J66" s="75"/>
      <c r="K66" s="75"/>
      <c r="L66" s="75"/>
      <c r="M66" s="107"/>
      <c r="N66" s="75"/>
      <c r="O66" s="75"/>
      <c r="P66" s="75"/>
      <c r="Q66" s="75"/>
      <c r="R66" s="76"/>
      <c r="S66" s="76"/>
      <c r="T66" s="76"/>
      <c r="U66" s="76"/>
      <c r="V66" s="76"/>
      <c r="W66" s="107"/>
      <c r="X66" s="107"/>
      <c r="Y66" s="76"/>
    </row>
    <row r="67" spans="1:25" s="46" customFormat="1" ht="79.5" hidden="1" customHeight="1" x14ac:dyDescent="0.2">
      <c r="A67" s="45"/>
      <c r="B67" s="123"/>
      <c r="C67" s="123"/>
      <c r="D67" s="124"/>
      <c r="E67" s="77"/>
      <c r="F67" s="77"/>
      <c r="G67" s="107"/>
      <c r="H67" s="75"/>
      <c r="I67" s="107"/>
      <c r="J67" s="75"/>
      <c r="K67" s="75"/>
      <c r="L67" s="75"/>
      <c r="M67" s="107"/>
      <c r="N67" s="75"/>
      <c r="O67" s="75"/>
      <c r="P67" s="75"/>
      <c r="Q67" s="75"/>
      <c r="R67" s="31"/>
      <c r="S67" s="31"/>
      <c r="T67" s="31"/>
      <c r="U67" s="31"/>
      <c r="V67" s="31"/>
      <c r="W67" s="107"/>
      <c r="X67" s="124"/>
      <c r="Y67" s="47"/>
    </row>
    <row r="68" spans="1:25" s="46" customFormat="1" ht="79.5" hidden="1" customHeight="1" x14ac:dyDescent="0.2">
      <c r="A68" s="45"/>
      <c r="B68" s="123"/>
      <c r="C68" s="123"/>
      <c r="D68" s="124"/>
      <c r="E68" s="77"/>
      <c r="F68" s="77"/>
      <c r="G68" s="107"/>
      <c r="H68" s="75"/>
      <c r="I68" s="107"/>
      <c r="J68" s="75"/>
      <c r="K68" s="75"/>
      <c r="L68" s="75"/>
      <c r="M68" s="107"/>
      <c r="N68" s="75"/>
      <c r="O68" s="75"/>
      <c r="P68" s="75"/>
      <c r="Q68" s="75"/>
      <c r="R68" s="31"/>
      <c r="S68" s="31"/>
      <c r="T68" s="31"/>
      <c r="U68" s="31"/>
      <c r="V68" s="31"/>
      <c r="W68" s="107"/>
      <c r="X68" s="124"/>
      <c r="Y68" s="47"/>
    </row>
    <row r="69" spans="1:25" s="46" customFormat="1" ht="79.5" hidden="1" customHeight="1" x14ac:dyDescent="0.2">
      <c r="A69" s="45"/>
      <c r="B69" s="123"/>
      <c r="C69" s="123"/>
      <c r="D69" s="124"/>
      <c r="E69" s="77"/>
      <c r="F69" s="77"/>
      <c r="G69" s="107"/>
      <c r="H69" s="75"/>
      <c r="I69" s="107"/>
      <c r="J69" s="75"/>
      <c r="K69" s="75"/>
      <c r="L69" s="75"/>
      <c r="M69" s="107"/>
      <c r="N69" s="75"/>
      <c r="O69" s="75"/>
      <c r="P69" s="75"/>
      <c r="Q69" s="75"/>
      <c r="R69" s="31"/>
      <c r="S69" s="31"/>
      <c r="T69" s="31"/>
      <c r="U69" s="31"/>
      <c r="V69" s="31"/>
      <c r="W69" s="107"/>
      <c r="X69" s="124"/>
      <c r="Y69" s="47"/>
    </row>
    <row r="70" spans="1:25" ht="117.75" hidden="1" customHeight="1" x14ac:dyDescent="0.2">
      <c r="B70" s="123"/>
      <c r="C70" s="123"/>
      <c r="D70" s="107"/>
      <c r="G70" s="107"/>
      <c r="I70" s="107"/>
      <c r="M70" s="107"/>
      <c r="R70" s="76"/>
      <c r="S70" s="76"/>
      <c r="T70" s="76"/>
      <c r="U70" s="76"/>
      <c r="V70" s="76"/>
      <c r="W70" s="107"/>
      <c r="X70" s="107"/>
      <c r="Y70" s="76"/>
    </row>
    <row r="71" spans="1:25" ht="87.75" hidden="1" customHeight="1" x14ac:dyDescent="0.2">
      <c r="B71" s="123"/>
      <c r="C71" s="123"/>
      <c r="D71" s="107"/>
      <c r="G71" s="107"/>
      <c r="I71" s="107"/>
      <c r="M71" s="107"/>
      <c r="R71" s="76"/>
      <c r="S71" s="76"/>
      <c r="T71" s="76"/>
      <c r="U71" s="76"/>
      <c r="V71" s="76"/>
      <c r="W71" s="107"/>
      <c r="X71" s="107"/>
      <c r="Y71" s="76"/>
    </row>
    <row r="72" spans="1:25" ht="73.5" hidden="1" customHeight="1" x14ac:dyDescent="0.2">
      <c r="B72" s="123"/>
      <c r="C72" s="123"/>
      <c r="D72" s="107"/>
      <c r="G72" s="107"/>
      <c r="I72" s="107"/>
      <c r="M72" s="107"/>
      <c r="R72" s="76"/>
      <c r="S72" s="76"/>
      <c r="T72" s="76"/>
      <c r="U72" s="76"/>
      <c r="V72" s="76"/>
      <c r="W72" s="107"/>
      <c r="X72" s="107"/>
      <c r="Y72" s="76"/>
    </row>
    <row r="73" spans="1:25" ht="91.5" hidden="1" customHeight="1" x14ac:dyDescent="0.2">
      <c r="B73" s="123"/>
      <c r="C73" s="123"/>
      <c r="D73" s="107"/>
      <c r="G73" s="107"/>
      <c r="I73" s="107"/>
      <c r="M73" s="107"/>
      <c r="R73" s="76"/>
      <c r="S73" s="76"/>
      <c r="T73" s="76"/>
      <c r="U73" s="76"/>
      <c r="V73" s="76"/>
      <c r="W73" s="107"/>
      <c r="X73" s="107"/>
      <c r="Y73" s="76"/>
    </row>
    <row r="74" spans="1:25" ht="81" hidden="1" customHeight="1" x14ac:dyDescent="0.2">
      <c r="B74" s="123"/>
      <c r="C74" s="123"/>
      <c r="D74" s="107"/>
      <c r="G74" s="107"/>
      <c r="I74" s="107"/>
      <c r="M74" s="107"/>
      <c r="R74" s="76"/>
      <c r="S74" s="76"/>
      <c r="T74" s="76"/>
      <c r="U74" s="76"/>
      <c r="V74" s="76"/>
      <c r="W74" s="107"/>
      <c r="X74" s="107"/>
      <c r="Y74" s="76"/>
    </row>
    <row r="75" spans="1:25" ht="54" hidden="1" customHeight="1" x14ac:dyDescent="0.2">
      <c r="B75" s="123"/>
      <c r="C75" s="123"/>
      <c r="D75" s="107"/>
      <c r="G75" s="107"/>
      <c r="I75" s="107"/>
      <c r="M75" s="107"/>
      <c r="R75" s="76"/>
      <c r="S75" s="76"/>
      <c r="T75" s="76"/>
      <c r="U75" s="76"/>
      <c r="V75" s="76"/>
      <c r="W75" s="107"/>
      <c r="X75" s="107"/>
      <c r="Y75" s="76"/>
    </row>
    <row r="76" spans="1:25" ht="73.5" hidden="1" customHeight="1" x14ac:dyDescent="0.2">
      <c r="B76" s="123"/>
      <c r="C76" s="123"/>
      <c r="D76" s="107"/>
      <c r="G76" s="107"/>
      <c r="I76" s="107"/>
      <c r="M76" s="107"/>
      <c r="R76" s="76"/>
      <c r="S76" s="76"/>
      <c r="T76" s="76"/>
      <c r="U76" s="76"/>
      <c r="V76" s="76"/>
      <c r="W76" s="107"/>
      <c r="X76" s="107"/>
      <c r="Y76" s="76"/>
    </row>
    <row r="77" spans="1:25" ht="48" hidden="1" customHeight="1" x14ac:dyDescent="0.2">
      <c r="B77" s="123"/>
      <c r="C77" s="123"/>
      <c r="D77" s="107"/>
      <c r="G77" s="107"/>
      <c r="I77" s="107"/>
      <c r="M77" s="107"/>
      <c r="R77" s="76"/>
      <c r="S77" s="76"/>
      <c r="T77" s="76"/>
      <c r="U77" s="76"/>
      <c r="V77" s="76"/>
      <c r="W77" s="107"/>
      <c r="X77" s="107"/>
      <c r="Y77" s="76"/>
    </row>
    <row r="78" spans="1:25" ht="63.75" hidden="1" customHeight="1" x14ac:dyDescent="0.2">
      <c r="B78" s="123"/>
      <c r="C78" s="123"/>
      <c r="D78" s="107"/>
      <c r="G78" s="107"/>
      <c r="I78" s="107"/>
      <c r="M78" s="107"/>
      <c r="R78" s="76"/>
      <c r="S78" s="76"/>
      <c r="T78" s="76"/>
      <c r="U78" s="76"/>
      <c r="V78" s="76"/>
      <c r="W78" s="107"/>
      <c r="X78" s="107"/>
      <c r="Y78" s="76"/>
    </row>
    <row r="79" spans="1:25" ht="65.25" hidden="1" customHeight="1" x14ac:dyDescent="0.2">
      <c r="B79" s="123"/>
      <c r="C79" s="123"/>
      <c r="D79" s="107"/>
      <c r="G79" s="107"/>
      <c r="I79" s="107"/>
      <c r="M79" s="107"/>
      <c r="R79" s="76"/>
      <c r="S79" s="76"/>
      <c r="T79" s="76"/>
      <c r="U79" s="76"/>
      <c r="V79" s="76"/>
      <c r="W79" s="107"/>
      <c r="X79" s="107"/>
      <c r="Y79" s="76"/>
    </row>
    <row r="80" spans="1:25" ht="49.5" hidden="1" customHeight="1" x14ac:dyDescent="0.2">
      <c r="B80" s="123"/>
      <c r="C80" s="123"/>
      <c r="D80" s="107"/>
      <c r="G80" s="107"/>
      <c r="I80" s="107"/>
      <c r="M80" s="107"/>
      <c r="R80" s="76"/>
      <c r="S80" s="76"/>
      <c r="T80" s="76"/>
      <c r="U80" s="76"/>
      <c r="V80" s="76"/>
      <c r="W80" s="107"/>
      <c r="X80" s="107"/>
      <c r="Y80" s="76"/>
    </row>
    <row r="81" spans="2:25" ht="47.25" hidden="1" customHeight="1" x14ac:dyDescent="0.2">
      <c r="B81" s="123"/>
      <c r="C81" s="123"/>
      <c r="D81" s="107"/>
      <c r="G81" s="107"/>
      <c r="I81" s="107"/>
      <c r="M81" s="107"/>
      <c r="R81" s="76"/>
      <c r="S81" s="76"/>
      <c r="T81" s="76"/>
      <c r="U81" s="76"/>
      <c r="V81" s="76"/>
      <c r="W81" s="107"/>
      <c r="X81" s="107"/>
      <c r="Y81" s="76"/>
    </row>
    <row r="82" spans="2:25" ht="54" hidden="1" customHeight="1" x14ac:dyDescent="0.2">
      <c r="B82" s="123"/>
      <c r="C82" s="123"/>
      <c r="D82" s="107"/>
      <c r="G82" s="107"/>
      <c r="I82" s="107"/>
      <c r="M82" s="107"/>
      <c r="R82" s="76"/>
      <c r="S82" s="76"/>
      <c r="T82" s="76"/>
      <c r="U82" s="76"/>
      <c r="V82" s="76"/>
      <c r="W82" s="107"/>
      <c r="X82" s="107"/>
      <c r="Y82" s="76"/>
    </row>
    <row r="83" spans="2:25" hidden="1" x14ac:dyDescent="0.2">
      <c r="M83" s="75"/>
    </row>
    <row r="84" spans="2:25" hidden="1" x14ac:dyDescent="0.2">
      <c r="M84" s="75"/>
    </row>
    <row r="85" spans="2:25" hidden="1" x14ac:dyDescent="0.2">
      <c r="M85" s="75"/>
    </row>
    <row r="86" spans="2:25" hidden="1" x14ac:dyDescent="0.2">
      <c r="M86" s="75"/>
    </row>
    <row r="87" spans="2:25" hidden="1" x14ac:dyDescent="0.2">
      <c r="M87" s="75"/>
    </row>
    <row r="88" spans="2:25" hidden="1" x14ac:dyDescent="0.2">
      <c r="M88" s="75"/>
    </row>
    <row r="89" spans="2:25" hidden="1" x14ac:dyDescent="0.2">
      <c r="M89" s="75"/>
    </row>
    <row r="90" spans="2:25" hidden="1" x14ac:dyDescent="0.2">
      <c r="M90" s="75"/>
    </row>
    <row r="91" spans="2:25" hidden="1" x14ac:dyDescent="0.2">
      <c r="M91" s="75"/>
    </row>
    <row r="92" spans="2:25" hidden="1" x14ac:dyDescent="0.2">
      <c r="M92" s="75"/>
    </row>
    <row r="93" spans="2:25" hidden="1" x14ac:dyDescent="0.2">
      <c r="M93" s="75"/>
    </row>
    <row r="94" spans="2:25" hidden="1" x14ac:dyDescent="0.2">
      <c r="M94" s="75"/>
    </row>
    <row r="95" spans="2:25" hidden="1" x14ac:dyDescent="0.2">
      <c r="M95" s="75"/>
    </row>
    <row r="96" spans="2:25" hidden="1" x14ac:dyDescent="0.2">
      <c r="M96" s="75"/>
    </row>
    <row r="97" spans="13:13" hidden="1" x14ac:dyDescent="0.2">
      <c r="M97" s="75"/>
    </row>
    <row r="98" spans="13:13" hidden="1" x14ac:dyDescent="0.2">
      <c r="M98" s="75"/>
    </row>
    <row r="99" spans="13:13" hidden="1" x14ac:dyDescent="0.2">
      <c r="M99" s="75"/>
    </row>
    <row r="100" spans="13:13" hidden="1" x14ac:dyDescent="0.2">
      <c r="M100" s="75"/>
    </row>
    <row r="101" spans="13:13" hidden="1" x14ac:dyDescent="0.2">
      <c r="M101" s="75"/>
    </row>
    <row r="102" spans="13:13" hidden="1" x14ac:dyDescent="0.2">
      <c r="M102" s="75"/>
    </row>
    <row r="103" spans="13:13" hidden="1" x14ac:dyDescent="0.2">
      <c r="M103" s="75"/>
    </row>
    <row r="104" spans="13:13" hidden="1" x14ac:dyDescent="0.2">
      <c r="M104" s="75"/>
    </row>
    <row r="105" spans="13:13" hidden="1" x14ac:dyDescent="0.2">
      <c r="M105" s="75"/>
    </row>
    <row r="106" spans="13:13" hidden="1" x14ac:dyDescent="0.2">
      <c r="M106" s="75"/>
    </row>
    <row r="107" spans="13:13" hidden="1" x14ac:dyDescent="0.2">
      <c r="M107" s="75"/>
    </row>
    <row r="108" spans="13:13" hidden="1" x14ac:dyDescent="0.2">
      <c r="M108" s="75"/>
    </row>
    <row r="109" spans="13:13" hidden="1" x14ac:dyDescent="0.2">
      <c r="M109" s="75"/>
    </row>
    <row r="110" spans="13:13" hidden="1" x14ac:dyDescent="0.2">
      <c r="M110" s="75"/>
    </row>
    <row r="111" spans="13:13" hidden="1" x14ac:dyDescent="0.2">
      <c r="M111" s="75"/>
    </row>
    <row r="112" spans="13:13" hidden="1" x14ac:dyDescent="0.2">
      <c r="M112" s="75"/>
    </row>
    <row r="113" spans="13:13" hidden="1" x14ac:dyDescent="0.2">
      <c r="M113" s="75"/>
    </row>
    <row r="114" spans="13:13" hidden="1" x14ac:dyDescent="0.2">
      <c r="M114" s="75"/>
    </row>
    <row r="115" spans="13:13" hidden="1" x14ac:dyDescent="0.2">
      <c r="M115" s="75"/>
    </row>
    <row r="116" spans="13:13" hidden="1" x14ac:dyDescent="0.2">
      <c r="M116" s="75"/>
    </row>
    <row r="117" spans="13:13" hidden="1" x14ac:dyDescent="0.2">
      <c r="M117" s="75"/>
    </row>
    <row r="118" spans="13:13" hidden="1" x14ac:dyDescent="0.2">
      <c r="M118" s="75"/>
    </row>
    <row r="119" spans="13:13" hidden="1" x14ac:dyDescent="0.2">
      <c r="M119" s="75"/>
    </row>
    <row r="120" spans="13:13" hidden="1" x14ac:dyDescent="0.2">
      <c r="M120" s="75"/>
    </row>
    <row r="121" spans="13:13" hidden="1" x14ac:dyDescent="0.2">
      <c r="M121" s="75"/>
    </row>
    <row r="122" spans="13:13" hidden="1" x14ac:dyDescent="0.2">
      <c r="M122" s="75"/>
    </row>
    <row r="123" spans="13:13" hidden="1" x14ac:dyDescent="0.2">
      <c r="M123" s="75"/>
    </row>
    <row r="124" spans="13:13" hidden="1" x14ac:dyDescent="0.2">
      <c r="M124" s="75"/>
    </row>
    <row r="125" spans="13:13" hidden="1" x14ac:dyDescent="0.2">
      <c r="M125" s="75"/>
    </row>
    <row r="126" spans="13:13" hidden="1" x14ac:dyDescent="0.2">
      <c r="M126" s="75"/>
    </row>
    <row r="127" spans="13:13" hidden="1" x14ac:dyDescent="0.2">
      <c r="M127" s="75"/>
    </row>
    <row r="128" spans="13:13" hidden="1" x14ac:dyDescent="0.2">
      <c r="M128" s="75"/>
    </row>
    <row r="129" spans="13:13" hidden="1" x14ac:dyDescent="0.2">
      <c r="M129" s="75"/>
    </row>
    <row r="130" spans="13:13" hidden="1" x14ac:dyDescent="0.2">
      <c r="M130" s="75"/>
    </row>
    <row r="131" spans="13:13" hidden="1" x14ac:dyDescent="0.2">
      <c r="M131" s="75"/>
    </row>
    <row r="132" spans="13:13" hidden="1" x14ac:dyDescent="0.2">
      <c r="M132" s="75"/>
    </row>
    <row r="133" spans="13:13" hidden="1" x14ac:dyDescent="0.2">
      <c r="M133" s="75"/>
    </row>
    <row r="134" spans="13:13" hidden="1" x14ac:dyDescent="0.2">
      <c r="M134" s="75"/>
    </row>
    <row r="135" spans="13:13" hidden="1" x14ac:dyDescent="0.2">
      <c r="M135" s="75"/>
    </row>
    <row r="136" spans="13:13" hidden="1" x14ac:dyDescent="0.2">
      <c r="M136" s="75"/>
    </row>
    <row r="137" spans="13:13" hidden="1" x14ac:dyDescent="0.2">
      <c r="M137" s="75"/>
    </row>
    <row r="138" spans="13:13" hidden="1" x14ac:dyDescent="0.2">
      <c r="M138" s="75"/>
    </row>
    <row r="139" spans="13:13" hidden="1" x14ac:dyDescent="0.2">
      <c r="M139" s="75"/>
    </row>
    <row r="140" spans="13:13" hidden="1" x14ac:dyDescent="0.2">
      <c r="M140" s="75"/>
    </row>
    <row r="141" spans="13:13" hidden="1" x14ac:dyDescent="0.2">
      <c r="M141" s="75"/>
    </row>
    <row r="142" spans="13:13" hidden="1" x14ac:dyDescent="0.2">
      <c r="M142" s="75"/>
    </row>
    <row r="143" spans="13:13" hidden="1" x14ac:dyDescent="0.2">
      <c r="M143" s="75"/>
    </row>
    <row r="144" spans="13:13" hidden="1" x14ac:dyDescent="0.2">
      <c r="M144" s="75"/>
    </row>
    <row r="145" spans="6:25" hidden="1" x14ac:dyDescent="0.2">
      <c r="M145" s="75"/>
    </row>
    <row r="146" spans="6:25" hidden="1" x14ac:dyDescent="0.2">
      <c r="M146" s="75"/>
    </row>
    <row r="147" spans="6:25" ht="14.25" hidden="1" customHeight="1" x14ac:dyDescent="0.2">
      <c r="F147" s="77" t="s">
        <v>23</v>
      </c>
      <c r="I147" s="75" t="s">
        <v>24</v>
      </c>
      <c r="M147" s="49"/>
    </row>
    <row r="148" spans="6:25" ht="15" hidden="1" customHeight="1" x14ac:dyDescent="0.2">
      <c r="F148" s="77" t="s">
        <v>22</v>
      </c>
      <c r="I148" s="75" t="s">
        <v>25</v>
      </c>
      <c r="M148" s="49"/>
    </row>
    <row r="149" spans="6:25" ht="15" hidden="1" customHeight="1" x14ac:dyDescent="0.2">
      <c r="F149" s="77" t="s">
        <v>21</v>
      </c>
      <c r="I149" s="75" t="s">
        <v>33</v>
      </c>
      <c r="M149" s="49"/>
    </row>
    <row r="150" spans="6:25" ht="15" hidden="1" customHeight="1" x14ac:dyDescent="0.2">
      <c r="M150" s="49"/>
    </row>
    <row r="151" spans="6:25" ht="15" hidden="1" customHeight="1" x14ac:dyDescent="0.2">
      <c r="M151" s="49"/>
    </row>
    <row r="152" spans="6:25" ht="15.75" hidden="1" customHeight="1" x14ac:dyDescent="0.2">
      <c r="Y152" s="31" t="s">
        <v>44</v>
      </c>
    </row>
    <row r="153" spans="6:25" ht="15" hidden="1" customHeight="1" x14ac:dyDescent="0.2">
      <c r="Y153" s="31" t="s">
        <v>45</v>
      </c>
    </row>
    <row r="154" spans="6:25" ht="15" hidden="1" customHeight="1" x14ac:dyDescent="0.2">
      <c r="Y154" s="31" t="s">
        <v>46</v>
      </c>
    </row>
    <row r="155" spans="6:25" ht="15" hidden="1" customHeight="1" x14ac:dyDescent="0.2">
      <c r="Y155" s="31" t="s">
        <v>48</v>
      </c>
    </row>
    <row r="156" spans="6:25" ht="15" hidden="1" customHeight="1" x14ac:dyDescent="0.2">
      <c r="Y156" s="31" t="s">
        <v>47</v>
      </c>
    </row>
    <row r="157" spans="6:25" ht="15" hidden="1" customHeight="1" x14ac:dyDescent="0.2">
      <c r="O157" s="75" t="s">
        <v>14</v>
      </c>
      <c r="P157" s="75" t="s">
        <v>14</v>
      </c>
    </row>
    <row r="158" spans="6:25" ht="15" hidden="1" customHeight="1" x14ac:dyDescent="0.2">
      <c r="O158" s="75" t="s">
        <v>15</v>
      </c>
      <c r="P158" s="75" t="s">
        <v>15</v>
      </c>
    </row>
  </sheetData>
  <mergeCells count="249">
    <mergeCell ref="A5:M5"/>
    <mergeCell ref="N5:Y5"/>
    <mergeCell ref="A6:B6"/>
    <mergeCell ref="C6:D6"/>
    <mergeCell ref="F6:M6"/>
    <mergeCell ref="N6:Q6"/>
    <mergeCell ref="T6:Y6"/>
    <mergeCell ref="I4:M4"/>
    <mergeCell ref="A1:B4"/>
    <mergeCell ref="I1:M1"/>
    <mergeCell ref="N1:O4"/>
    <mergeCell ref="I2:M2"/>
    <mergeCell ref="I3:M3"/>
    <mergeCell ref="P1:W2"/>
    <mergeCell ref="P3:W3"/>
    <mergeCell ref="P4:W4"/>
    <mergeCell ref="S7:S8"/>
    <mergeCell ref="T7:T8"/>
    <mergeCell ref="X7:Y8"/>
    <mergeCell ref="A9:A10"/>
    <mergeCell ref="B9:B10"/>
    <mergeCell ref="C9:C10"/>
    <mergeCell ref="D9:D10"/>
    <mergeCell ref="L9:L10"/>
    <mergeCell ref="M9:M10"/>
    <mergeCell ref="N9:N10"/>
    <mergeCell ref="G7:M7"/>
    <mergeCell ref="N7:N8"/>
    <mergeCell ref="O7:O8"/>
    <mergeCell ref="P7:P8"/>
    <mergeCell ref="Q7:Q8"/>
    <mergeCell ref="R7:R8"/>
    <mergeCell ref="A7:A8"/>
    <mergeCell ref="B7:B8"/>
    <mergeCell ref="C7:C8"/>
    <mergeCell ref="D7:D8"/>
    <mergeCell ref="E7:E8"/>
    <mergeCell ref="F7:F8"/>
    <mergeCell ref="V11:V12"/>
    <mergeCell ref="W11:W12"/>
    <mergeCell ref="X11:Y12"/>
    <mergeCell ref="T9:T10"/>
    <mergeCell ref="V9:V10"/>
    <mergeCell ref="W9:W10"/>
    <mergeCell ref="X9:Y10"/>
    <mergeCell ref="A11:A12"/>
    <mergeCell ref="B11:B12"/>
    <mergeCell ref="C11:C12"/>
    <mergeCell ref="D11:D12"/>
    <mergeCell ref="F11:F12"/>
    <mergeCell ref="L11:L12"/>
    <mergeCell ref="A13:A14"/>
    <mergeCell ref="B13:B14"/>
    <mergeCell ref="C13:C14"/>
    <mergeCell ref="D13:D14"/>
    <mergeCell ref="E13:E14"/>
    <mergeCell ref="F13:F14"/>
    <mergeCell ref="M11:M12"/>
    <mergeCell ref="N11:N12"/>
    <mergeCell ref="T11:T12"/>
    <mergeCell ref="M13:M14"/>
    <mergeCell ref="N13:N14"/>
    <mergeCell ref="T13:T14"/>
    <mergeCell ref="V13:V14"/>
    <mergeCell ref="W13:W14"/>
    <mergeCell ref="X13:Y14"/>
    <mergeCell ref="G13:G14"/>
    <mergeCell ref="H13:H14"/>
    <mergeCell ref="I13:I14"/>
    <mergeCell ref="J13:J14"/>
    <mergeCell ref="K13:K14"/>
    <mergeCell ref="L13:L14"/>
    <mergeCell ref="X15:Y15"/>
    <mergeCell ref="A16:A17"/>
    <mergeCell ref="B16:B17"/>
    <mergeCell ref="C16:C17"/>
    <mergeCell ref="D16:D17"/>
    <mergeCell ref="E16:E17"/>
    <mergeCell ref="F16:F17"/>
    <mergeCell ref="G16:G17"/>
    <mergeCell ref="H16:H17"/>
    <mergeCell ref="I16:I17"/>
    <mergeCell ref="V16:V17"/>
    <mergeCell ref="W16:W17"/>
    <mergeCell ref="X16:Y17"/>
    <mergeCell ref="T16:T17"/>
    <mergeCell ref="A18:A21"/>
    <mergeCell ref="B18:B21"/>
    <mergeCell ref="C18:C21"/>
    <mergeCell ref="D18:D21"/>
    <mergeCell ref="L18:L21"/>
    <mergeCell ref="M18:M21"/>
    <mergeCell ref="N18:N21"/>
    <mergeCell ref="J16:J17"/>
    <mergeCell ref="K16:K17"/>
    <mergeCell ref="L16:L17"/>
    <mergeCell ref="M16:M17"/>
    <mergeCell ref="N16:N17"/>
    <mergeCell ref="V18:V21"/>
    <mergeCell ref="W18:W21"/>
    <mergeCell ref="X18:Y21"/>
    <mergeCell ref="E19:E21"/>
    <mergeCell ref="F19:F21"/>
    <mergeCell ref="G19:G21"/>
    <mergeCell ref="H19:H21"/>
    <mergeCell ref="I19:I21"/>
    <mergeCell ref="J19:J21"/>
    <mergeCell ref="K19:K21"/>
    <mergeCell ref="W24:W25"/>
    <mergeCell ref="X24:Y24"/>
    <mergeCell ref="X25:Y25"/>
    <mergeCell ref="C26:C28"/>
    <mergeCell ref="G26:G28"/>
    <mergeCell ref="I26:I28"/>
    <mergeCell ref="M26:M28"/>
    <mergeCell ref="W26:W28"/>
    <mergeCell ref="X26:X28"/>
    <mergeCell ref="X29:X31"/>
    <mergeCell ref="B32:B40"/>
    <mergeCell ref="C32:C34"/>
    <mergeCell ref="G32:G34"/>
    <mergeCell ref="I32:I34"/>
    <mergeCell ref="M32:M34"/>
    <mergeCell ref="W32:W34"/>
    <mergeCell ref="X32:X34"/>
    <mergeCell ref="C35:C37"/>
    <mergeCell ref="D35:D37"/>
    <mergeCell ref="B29:B31"/>
    <mergeCell ref="C29:C31"/>
    <mergeCell ref="G29:G31"/>
    <mergeCell ref="I29:I31"/>
    <mergeCell ref="M29:M31"/>
    <mergeCell ref="W29:W31"/>
    <mergeCell ref="G35:G37"/>
    <mergeCell ref="I35:I37"/>
    <mergeCell ref="M35:M37"/>
    <mergeCell ref="W35:W37"/>
    <mergeCell ref="X35:X37"/>
    <mergeCell ref="C38:C40"/>
    <mergeCell ref="D38:D40"/>
    <mergeCell ref="G38:G40"/>
    <mergeCell ref="I38:I40"/>
    <mergeCell ref="M38:M40"/>
    <mergeCell ref="W38:W40"/>
    <mergeCell ref="X38:X40"/>
    <mergeCell ref="B41:B43"/>
    <mergeCell ref="C41:C43"/>
    <mergeCell ref="D41:D43"/>
    <mergeCell ref="G41:G43"/>
    <mergeCell ref="I41:I43"/>
    <mergeCell ref="M41:M43"/>
    <mergeCell ref="W41:W43"/>
    <mergeCell ref="X41:X43"/>
    <mergeCell ref="W44:W46"/>
    <mergeCell ref="X44:X46"/>
    <mergeCell ref="B47:B52"/>
    <mergeCell ref="C47:C49"/>
    <mergeCell ref="D47:D49"/>
    <mergeCell ref="G47:G49"/>
    <mergeCell ref="I47:I49"/>
    <mergeCell ref="M47:M49"/>
    <mergeCell ref="W47:W49"/>
    <mergeCell ref="X47:X49"/>
    <mergeCell ref="B44:B46"/>
    <mergeCell ref="C44:C46"/>
    <mergeCell ref="D44:D46"/>
    <mergeCell ref="G44:G46"/>
    <mergeCell ref="I44:I46"/>
    <mergeCell ref="M44:M46"/>
    <mergeCell ref="X50:X52"/>
    <mergeCell ref="C50:C52"/>
    <mergeCell ref="D50:D52"/>
    <mergeCell ref="G50:G52"/>
    <mergeCell ref="I50:I52"/>
    <mergeCell ref="M50:M52"/>
    <mergeCell ref="W50:W52"/>
    <mergeCell ref="D64:D66"/>
    <mergeCell ref="X64:X66"/>
    <mergeCell ref="C61:C63"/>
    <mergeCell ref="D61:D63"/>
    <mergeCell ref="G61:G63"/>
    <mergeCell ref="I61:I63"/>
    <mergeCell ref="M61:M63"/>
    <mergeCell ref="W61:W63"/>
    <mergeCell ref="D57:D60"/>
    <mergeCell ref="G57:G60"/>
    <mergeCell ref="I57:I60"/>
    <mergeCell ref="M57:M60"/>
    <mergeCell ref="W57:W60"/>
    <mergeCell ref="X57:X60"/>
    <mergeCell ref="B70:B73"/>
    <mergeCell ref="C70:C73"/>
    <mergeCell ref="D70:D73"/>
    <mergeCell ref="G70:G73"/>
    <mergeCell ref="I70:I73"/>
    <mergeCell ref="M70:M73"/>
    <mergeCell ref="W70:W73"/>
    <mergeCell ref="X70:X73"/>
    <mergeCell ref="C67:C69"/>
    <mergeCell ref="D67:D69"/>
    <mergeCell ref="G67:G69"/>
    <mergeCell ref="I67:I69"/>
    <mergeCell ref="M67:M69"/>
    <mergeCell ref="W67:W69"/>
    <mergeCell ref="B53:B69"/>
    <mergeCell ref="C53:C56"/>
    <mergeCell ref="D53:D56"/>
    <mergeCell ref="G53:G56"/>
    <mergeCell ref="I53:I56"/>
    <mergeCell ref="M53:M56"/>
    <mergeCell ref="W53:W56"/>
    <mergeCell ref="X53:X56"/>
    <mergeCell ref="C57:C60"/>
    <mergeCell ref="C64:C66"/>
    <mergeCell ref="B74:B82"/>
    <mergeCell ref="C74:C76"/>
    <mergeCell ref="D74:D76"/>
    <mergeCell ref="G74:G76"/>
    <mergeCell ref="I74:I76"/>
    <mergeCell ref="M74:M76"/>
    <mergeCell ref="C80:C82"/>
    <mergeCell ref="D80:D82"/>
    <mergeCell ref="G80:G82"/>
    <mergeCell ref="I80:I82"/>
    <mergeCell ref="M80:M82"/>
    <mergeCell ref="W80:W82"/>
    <mergeCell ref="X80:X82"/>
    <mergeCell ref="C1:G2"/>
    <mergeCell ref="C3:G3"/>
    <mergeCell ref="C4:G4"/>
    <mergeCell ref="X1:AB1"/>
    <mergeCell ref="X2:AB2"/>
    <mergeCell ref="X3:AB3"/>
    <mergeCell ref="X4:AB4"/>
    <mergeCell ref="W74:W76"/>
    <mergeCell ref="X74:X76"/>
    <mergeCell ref="C77:C79"/>
    <mergeCell ref="D77:D79"/>
    <mergeCell ref="G77:G79"/>
    <mergeCell ref="I77:I79"/>
    <mergeCell ref="M77:M79"/>
    <mergeCell ref="W77:W79"/>
    <mergeCell ref="X77:X79"/>
    <mergeCell ref="X67:X69"/>
    <mergeCell ref="X61:X63"/>
    <mergeCell ref="G64:G66"/>
    <mergeCell ref="I64:I66"/>
    <mergeCell ref="M64:M66"/>
    <mergeCell ref="W64:W66"/>
  </mergeCells>
  <conditionalFormatting sqref="G9:G13 H9:H19 I15 G15:G16 G18:G21 G22:H23">
    <cfRule type="containsText" dxfId="74" priority="20" operator="containsText" text="Media">
      <formula>NOT(ISERROR(SEARCH("Media",G9)))</formula>
    </cfRule>
    <cfRule type="containsText" dxfId="73" priority="21" operator="containsText" text="Alta">
      <formula>NOT(ISERROR(SEARCH("Alta",G9)))</formula>
    </cfRule>
  </conditionalFormatting>
  <conditionalFormatting sqref="G9:G13 H9:H19 I15 G15:G16 H22:H23">
    <cfRule type="containsText" dxfId="72" priority="22" operator="containsText" text="Baja">
      <formula>NOT(ISERROR(SEARCH("Baja",G9)))</formula>
    </cfRule>
  </conditionalFormatting>
  <conditionalFormatting sqref="I9:I15 I16:L21 I22:M23 K9:M15 M16:M18 J9:J13 J15">
    <cfRule type="containsText" dxfId="71" priority="16" operator="containsText" text="Bajo">
      <formula>NOT(ISERROR(SEARCH("Bajo",I9)))</formula>
    </cfRule>
  </conditionalFormatting>
  <conditionalFormatting sqref="I9:I23">
    <cfRule type="containsText" dxfId="70" priority="12" operator="containsText" text="Catastrófico">
      <formula>NOT(ISERROR(SEARCH("Catastrófico",I9)))</formula>
    </cfRule>
  </conditionalFormatting>
  <conditionalFormatting sqref="I9:I143">
    <cfRule type="containsText" dxfId="69" priority="13" operator="containsText" text="Catastrofico">
      <formula>NOT(ISERROR(SEARCH("Catastrofico",I9)))</formula>
    </cfRule>
    <cfRule type="containsText" dxfId="68" priority="14" operator="containsText" text="Moderado">
      <formula>NOT(ISERROR(SEARCH("Moderado",I9)))</formula>
    </cfRule>
    <cfRule type="containsText" dxfId="67" priority="15" operator="containsText" text="Leve">
      <formula>NOT(ISERROR(SEARCH("Leve",I9)))</formula>
    </cfRule>
  </conditionalFormatting>
  <conditionalFormatting sqref="I15 G9:G13 H9:H19 G15:G16 G18:G21 G22:H23">
    <cfRule type="containsText" dxfId="66" priority="19" operator="containsText" text="Baja">
      <formula>NOT(ISERROR(SEARCH("Baja",G9)))</formula>
    </cfRule>
  </conditionalFormatting>
  <conditionalFormatting sqref="J9:J13 I9:I15 K9:M15 J15 M16:M18 I16:L21 I22:M23">
    <cfRule type="containsText" dxfId="65" priority="17" operator="containsText" text="Medio">
      <formula>NOT(ISERROR(SEARCH("Medio",I9)))</formula>
    </cfRule>
    <cfRule type="containsText" dxfId="64" priority="18" operator="containsText" text="Alto">
      <formula>NOT(ISERROR(SEARCH("Alto",I9)))</formula>
    </cfRule>
  </conditionalFormatting>
  <conditionalFormatting sqref="M9:M18 M22:M23">
    <cfRule type="containsText" dxfId="63" priority="6" operator="containsText" text="Inaceptable">
      <formula>NOT(ISERROR(SEARCH("Inaceptable",M9)))</formula>
    </cfRule>
    <cfRule type="containsText" dxfId="62" priority="7" operator="containsText" text="Importante">
      <formula>NOT(ISERROR(SEARCH("Importante",M9)))</formula>
    </cfRule>
    <cfRule type="containsText" dxfId="61" priority="8" operator="containsText" text="Moderado">
      <formula>NOT(ISERROR(SEARCH("Moderado",M9)))</formula>
    </cfRule>
    <cfRule type="containsText" dxfId="60" priority="9" operator="containsText" text="Moderado">
      <formula>NOT(ISERROR(SEARCH("Moderado",M9)))</formula>
    </cfRule>
    <cfRule type="containsText" dxfId="59" priority="10" operator="containsText" text="Tolerable">
      <formula>NOT(ISERROR(SEARCH("Tolerable",M9)))</formula>
    </cfRule>
    <cfRule type="containsText" dxfId="58" priority="11" operator="containsText" text="Aceptable">
      <formula>NOT(ISERROR(SEARCH("Aceptable",M9)))</formula>
    </cfRule>
  </conditionalFormatting>
  <conditionalFormatting sqref="W9 W11 W13:W23">
    <cfRule type="containsText" dxfId="57" priority="1" operator="containsText" text="Inaceptable">
      <formula>NOT(ISERROR(SEARCH("Inaceptable",W9)))</formula>
    </cfRule>
    <cfRule type="containsText" dxfId="56" priority="2" operator="containsText" text="Importante">
      <formula>NOT(ISERROR(SEARCH("Importante",W9)))</formula>
    </cfRule>
    <cfRule type="containsText" dxfId="55" priority="3" operator="containsText" text="Moderado">
      <formula>NOT(ISERROR(SEARCH("Moderado",W9)))</formula>
    </cfRule>
    <cfRule type="containsText" dxfId="54" priority="4" operator="containsText" text="Tolerable">
      <formula>NOT(ISERROR(SEARCH("Tolerable",W9)))</formula>
    </cfRule>
    <cfRule type="containsText" dxfId="53" priority="5" operator="containsText" text="Aceptable">
      <formula>NOT(ISERROR(SEARCH("Aceptable",W9)))</formula>
    </cfRule>
    <cfRule type="containsText" dxfId="52" priority="23" operator="containsText" text="Medio">
      <formula>NOT(ISERROR(SEARCH("Medio",W9)))</formula>
    </cfRule>
    <cfRule type="containsText" dxfId="51" priority="24" operator="containsText" text="Alto">
      <formula>NOT(ISERROR(SEARCH("Alto",W9)))</formula>
    </cfRule>
    <cfRule type="containsText" dxfId="50" priority="25" operator="containsText" text="Bajo">
      <formula>NOT(ISERROR(SEARCH("Bajo",W9)))</formula>
    </cfRule>
  </conditionalFormatting>
  <dataValidations count="6">
    <dataValidation type="list" allowBlank="1" showInputMessage="1" showErrorMessage="1" sqref="P9:P23" xr:uid="{1C8087DD-E983-47E5-AA22-0CA81669FE3D}">
      <formula1>$P$157:$P$158</formula1>
    </dataValidation>
    <dataValidation type="list" allowBlank="1" showInputMessage="1" showErrorMessage="1" sqref="O9:O23" xr:uid="{D7BC472E-AE3C-4C85-B511-BECD2FEDBE8D}">
      <formula1>$O$157:$O$158</formula1>
    </dataValidation>
    <dataValidation type="list" allowBlank="1" showInputMessage="1" showErrorMessage="1" sqref="I9:I23" xr:uid="{45366316-AEEC-407E-B20F-8C83A092FEA0}">
      <formula1>$I$147:$I$149</formula1>
    </dataValidation>
    <dataValidation type="list" allowBlank="1" showInputMessage="1" showErrorMessage="1" sqref="D9:D23" xr:uid="{6D8B5D5E-8388-45BE-B50E-325AE04266B8}">
      <formula1>$D$26:$D$32</formula1>
    </dataValidation>
    <dataValidation type="list" allowBlank="1" showInputMessage="1" showErrorMessage="1" sqref="G9:G13 G15:G16 G18:G23" xr:uid="{3368F610-09A5-4D96-BCF7-FC4BD9566D34}">
      <formula1>$F$147:$F$149</formula1>
    </dataValidation>
    <dataValidation type="list" allowBlank="1" showInputMessage="1" showErrorMessage="1" sqref="X9 X22:Y23 X11:X18" xr:uid="{15D5D9A4-1201-4439-999B-55F1C7F3F85F}">
      <formula1>$Y$152:$Y$156</formula1>
    </dataValidation>
  </dataValidations>
  <hyperlinks>
    <hyperlink ref="I8" location="'Estructura de Riesgos FP'!F3" display="Impacto" xr:uid="{7A2C1823-964B-48DE-9B91-E9E5F8DBEB03}"/>
    <hyperlink ref="G8" location="'Estructura de Riesgos FP'!E3" display="Probabilidad" xr:uid="{A4E7F6E6-D60F-406D-8101-D9452BE04E3B}"/>
  </hyperlinks>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7968-EB9D-4C8C-BF09-F30485671B09}">
  <dimension ref="A1:AB152"/>
  <sheetViews>
    <sheetView zoomScale="70" zoomScaleNormal="70" workbookViewId="0">
      <selection activeCell="A5" sqref="A5:M5"/>
    </sheetView>
  </sheetViews>
  <sheetFormatPr baseColWidth="10" defaultColWidth="0" defaultRowHeight="15" customHeight="1" zeroHeight="1" x14ac:dyDescent="0.25"/>
  <cols>
    <col min="1" max="1" width="11.7109375" style="22" customWidth="1"/>
    <col min="2" max="2" width="21.28515625" customWidth="1"/>
    <col min="3" max="3" width="34.28515625" style="28" customWidth="1"/>
    <col min="4" max="4" width="19.7109375" style="29" customWidth="1"/>
    <col min="5" max="5" width="46.42578125" style="63" customWidth="1"/>
    <col min="6" max="6" width="41.85546875" style="63" customWidth="1"/>
    <col min="7" max="7" width="13" style="25" customWidth="1"/>
    <col min="8" max="8" width="10.42578125" style="25" hidden="1"/>
    <col min="9" max="9" width="13.42578125" style="25" customWidth="1"/>
    <col min="10" max="10" width="11.28515625" style="25" hidden="1"/>
    <col min="11" max="11" width="17.28515625" style="25" hidden="1"/>
    <col min="12" max="12" width="9.140625" style="25" hidden="1"/>
    <col min="13" max="13" width="14.28515625" style="68" customWidth="1"/>
    <col min="14" max="17" width="13.28515625" style="25" customWidth="1"/>
    <col min="18" max="18" width="59" style="29" customWidth="1"/>
    <col min="19" max="19" width="29.85546875" style="29" customWidth="1"/>
    <col min="20" max="20" width="37.140625" style="29" customWidth="1"/>
    <col min="21" max="22" width="12.7109375" style="29" hidden="1"/>
    <col min="23" max="23" width="18.85546875" style="25" customWidth="1"/>
    <col min="24" max="24" width="7.42578125" style="25" customWidth="1"/>
    <col min="25" max="25" width="13" style="29" customWidth="1"/>
    <col min="26" max="26" width="4.140625" customWidth="1"/>
    <col min="27" max="16384" width="11.42578125" hidden="1"/>
  </cols>
  <sheetData>
    <row r="1" spans="1:28" s="21" customFormat="1" ht="16.5" customHeight="1" x14ac:dyDescent="0.2">
      <c r="A1" s="141"/>
      <c r="B1" s="141"/>
      <c r="C1" s="148" t="s">
        <v>55</v>
      </c>
      <c r="D1" s="149"/>
      <c r="E1" s="149"/>
      <c r="F1" s="149"/>
      <c r="G1" s="150"/>
      <c r="H1" s="33"/>
      <c r="I1" s="117" t="s">
        <v>57</v>
      </c>
      <c r="J1" s="118"/>
      <c r="K1" s="118"/>
      <c r="L1" s="118"/>
      <c r="M1" s="119"/>
      <c r="N1" s="142"/>
      <c r="O1" s="143"/>
      <c r="P1" s="148" t="s">
        <v>55</v>
      </c>
      <c r="Q1" s="149"/>
      <c r="R1" s="149"/>
      <c r="S1" s="149"/>
      <c r="T1" s="149"/>
      <c r="U1" s="149"/>
      <c r="V1" s="149"/>
      <c r="W1" s="150"/>
      <c r="X1" s="117" t="s">
        <v>57</v>
      </c>
      <c r="Y1" s="118"/>
      <c r="Z1" s="118"/>
      <c r="AA1" s="118"/>
      <c r="AB1" s="119"/>
    </row>
    <row r="2" spans="1:28" s="21" customFormat="1" ht="16.5" customHeight="1" x14ac:dyDescent="0.2">
      <c r="A2" s="141"/>
      <c r="B2" s="141"/>
      <c r="C2" s="151"/>
      <c r="D2" s="152"/>
      <c r="E2" s="152"/>
      <c r="F2" s="152"/>
      <c r="G2" s="153"/>
      <c r="H2" s="34"/>
      <c r="I2" s="117" t="s">
        <v>58</v>
      </c>
      <c r="J2" s="118"/>
      <c r="K2" s="118"/>
      <c r="L2" s="118"/>
      <c r="M2" s="119"/>
      <c r="N2" s="144"/>
      <c r="O2" s="145"/>
      <c r="P2" s="151"/>
      <c r="Q2" s="152"/>
      <c r="R2" s="152"/>
      <c r="S2" s="152"/>
      <c r="T2" s="152"/>
      <c r="U2" s="152"/>
      <c r="V2" s="152"/>
      <c r="W2" s="153"/>
      <c r="X2" s="117" t="s">
        <v>58</v>
      </c>
      <c r="Y2" s="118"/>
      <c r="Z2" s="118"/>
      <c r="AA2" s="118"/>
      <c r="AB2" s="119"/>
    </row>
    <row r="3" spans="1:28" s="21" customFormat="1" ht="16.5" customHeight="1" x14ac:dyDescent="0.2">
      <c r="A3" s="141"/>
      <c r="B3" s="141"/>
      <c r="C3" s="154" t="s">
        <v>56</v>
      </c>
      <c r="D3" s="155"/>
      <c r="E3" s="155"/>
      <c r="F3" s="155"/>
      <c r="G3" s="156"/>
      <c r="H3" s="35"/>
      <c r="I3" s="117" t="s">
        <v>59</v>
      </c>
      <c r="J3" s="118"/>
      <c r="K3" s="118"/>
      <c r="L3" s="118"/>
      <c r="M3" s="119"/>
      <c r="N3" s="144"/>
      <c r="O3" s="145"/>
      <c r="P3" s="154" t="s">
        <v>56</v>
      </c>
      <c r="Q3" s="155"/>
      <c r="R3" s="155"/>
      <c r="S3" s="155"/>
      <c r="T3" s="155"/>
      <c r="U3" s="155"/>
      <c r="V3" s="155"/>
      <c r="W3" s="156"/>
      <c r="X3" s="117" t="s">
        <v>59</v>
      </c>
      <c r="Y3" s="118"/>
      <c r="Z3" s="118"/>
      <c r="AA3" s="118"/>
      <c r="AB3" s="119"/>
    </row>
    <row r="4" spans="1:28" s="21" customFormat="1" ht="16.5" customHeight="1" x14ac:dyDescent="0.2">
      <c r="A4" s="141"/>
      <c r="B4" s="141"/>
      <c r="C4" s="154" t="s">
        <v>202</v>
      </c>
      <c r="D4" s="155"/>
      <c r="E4" s="155"/>
      <c r="F4" s="155"/>
      <c r="G4" s="156"/>
      <c r="H4" s="35"/>
      <c r="I4" s="120" t="s">
        <v>60</v>
      </c>
      <c r="J4" s="121"/>
      <c r="K4" s="121"/>
      <c r="L4" s="121"/>
      <c r="M4" s="122"/>
      <c r="N4" s="146"/>
      <c r="O4" s="147"/>
      <c r="P4" s="154" t="s">
        <v>127</v>
      </c>
      <c r="Q4" s="155"/>
      <c r="R4" s="155"/>
      <c r="S4" s="155"/>
      <c r="T4" s="155"/>
      <c r="U4" s="155"/>
      <c r="V4" s="155"/>
      <c r="W4" s="156"/>
      <c r="X4" s="120" t="s">
        <v>60</v>
      </c>
      <c r="Y4" s="121"/>
      <c r="Z4" s="121"/>
      <c r="AA4" s="121"/>
      <c r="AB4" s="122"/>
    </row>
    <row r="5" spans="1:28" s="21" customFormat="1" ht="15" customHeight="1" x14ac:dyDescent="0.2">
      <c r="A5" s="134" t="s">
        <v>61</v>
      </c>
      <c r="B5" s="134"/>
      <c r="C5" s="134"/>
      <c r="D5" s="134"/>
      <c r="E5" s="134"/>
      <c r="F5" s="134"/>
      <c r="G5" s="134"/>
      <c r="H5" s="134"/>
      <c r="I5" s="134"/>
      <c r="J5" s="134"/>
      <c r="K5" s="134"/>
      <c r="L5" s="134"/>
      <c r="M5" s="134"/>
      <c r="N5" s="135" t="s">
        <v>62</v>
      </c>
      <c r="O5" s="135"/>
      <c r="P5" s="135"/>
      <c r="Q5" s="135"/>
      <c r="R5" s="135"/>
      <c r="S5" s="135"/>
      <c r="T5" s="135"/>
      <c r="U5" s="135"/>
      <c r="V5" s="135"/>
      <c r="W5" s="135"/>
      <c r="X5" s="135"/>
      <c r="Y5" s="135"/>
    </row>
    <row r="6" spans="1:28" s="30" customFormat="1" ht="22.5" customHeight="1" x14ac:dyDescent="0.25">
      <c r="A6" s="136" t="s">
        <v>63</v>
      </c>
      <c r="B6" s="136"/>
      <c r="C6" s="137" t="s">
        <v>151</v>
      </c>
      <c r="D6" s="137"/>
      <c r="E6" s="51" t="s">
        <v>0</v>
      </c>
      <c r="F6" s="137" t="s">
        <v>152</v>
      </c>
      <c r="G6" s="137"/>
      <c r="H6" s="137"/>
      <c r="I6" s="137"/>
      <c r="J6" s="137"/>
      <c r="K6" s="137"/>
      <c r="L6" s="137"/>
      <c r="M6" s="137"/>
      <c r="N6" s="136" t="s">
        <v>63</v>
      </c>
      <c r="O6" s="136"/>
      <c r="P6" s="136"/>
      <c r="Q6" s="136"/>
      <c r="R6" s="36" t="s">
        <v>66</v>
      </c>
      <c r="S6" s="37" t="s">
        <v>0</v>
      </c>
      <c r="T6" s="138" t="s">
        <v>65</v>
      </c>
      <c r="U6" s="139"/>
      <c r="V6" s="139"/>
      <c r="W6" s="139"/>
      <c r="X6" s="139"/>
      <c r="Y6" s="140"/>
    </row>
    <row r="7" spans="1:28" ht="36.75" customHeight="1" x14ac:dyDescent="0.25">
      <c r="A7" s="163" t="s">
        <v>1</v>
      </c>
      <c r="B7" s="157" t="s">
        <v>2</v>
      </c>
      <c r="C7" s="157" t="s">
        <v>3</v>
      </c>
      <c r="D7" s="157" t="s">
        <v>67</v>
      </c>
      <c r="E7" s="157" t="s">
        <v>5</v>
      </c>
      <c r="F7" s="157" t="s">
        <v>6</v>
      </c>
      <c r="G7" s="157" t="s">
        <v>68</v>
      </c>
      <c r="H7" s="157"/>
      <c r="I7" s="157"/>
      <c r="J7" s="157"/>
      <c r="K7" s="157"/>
      <c r="L7" s="157"/>
      <c r="M7" s="157"/>
      <c r="N7" s="163" t="s">
        <v>1</v>
      </c>
      <c r="O7" s="157" t="s">
        <v>7</v>
      </c>
      <c r="P7" s="164" t="s">
        <v>69</v>
      </c>
      <c r="Q7" s="165" t="s">
        <v>70</v>
      </c>
      <c r="R7" s="157" t="s">
        <v>8</v>
      </c>
      <c r="S7" s="157" t="s">
        <v>9</v>
      </c>
      <c r="T7" s="157" t="s">
        <v>10</v>
      </c>
      <c r="U7" s="52" t="s">
        <v>11</v>
      </c>
      <c r="V7" s="52"/>
      <c r="W7" s="53" t="s">
        <v>11</v>
      </c>
      <c r="X7" s="157" t="s">
        <v>12</v>
      </c>
      <c r="Y7" s="157"/>
    </row>
    <row r="8" spans="1:28" ht="33.75" customHeight="1" x14ac:dyDescent="0.25">
      <c r="A8" s="163"/>
      <c r="B8" s="157"/>
      <c r="C8" s="157"/>
      <c r="D8" s="157"/>
      <c r="E8" s="157"/>
      <c r="F8" s="157"/>
      <c r="G8" s="54" t="s">
        <v>26</v>
      </c>
      <c r="H8" s="54" t="s">
        <v>32</v>
      </c>
      <c r="I8" s="54" t="s">
        <v>71</v>
      </c>
      <c r="J8" s="54" t="s">
        <v>32</v>
      </c>
      <c r="K8" s="54" t="s">
        <v>32</v>
      </c>
      <c r="L8" s="54"/>
      <c r="M8" s="54" t="s">
        <v>13</v>
      </c>
      <c r="N8" s="163"/>
      <c r="O8" s="157"/>
      <c r="P8" s="164"/>
      <c r="Q8" s="165"/>
      <c r="R8" s="157"/>
      <c r="S8" s="157"/>
      <c r="T8" s="157"/>
      <c r="U8" s="54" t="s">
        <v>32</v>
      </c>
      <c r="V8" s="54"/>
      <c r="W8" s="55" t="s">
        <v>13</v>
      </c>
      <c r="X8" s="157"/>
      <c r="Y8" s="157"/>
    </row>
    <row r="9" spans="1:28" ht="70.5" customHeight="1" x14ac:dyDescent="0.25">
      <c r="A9" s="158" t="s">
        <v>128</v>
      </c>
      <c r="B9" s="159" t="s">
        <v>129</v>
      </c>
      <c r="C9" s="160" t="s">
        <v>130</v>
      </c>
      <c r="D9" s="159" t="s">
        <v>52</v>
      </c>
      <c r="E9" s="56" t="s">
        <v>131</v>
      </c>
      <c r="F9" s="56" t="s">
        <v>132</v>
      </c>
      <c r="G9" s="57" t="s">
        <v>23</v>
      </c>
      <c r="H9" s="57">
        <f>+VLOOKUP(G9,'[2]Tabla de valoración'!$A$5:$B$7,2,0)</f>
        <v>3</v>
      </c>
      <c r="I9" s="57" t="s">
        <v>25</v>
      </c>
      <c r="J9" s="57">
        <f>+VLOOKUP(I9,'[2]Tabla de valoración'!$A$12:$B$15,2,0)</f>
        <v>10</v>
      </c>
      <c r="K9" s="57">
        <f>H9*J9</f>
        <v>30</v>
      </c>
      <c r="L9" s="161">
        <f>+AVERAGE(K9:K10)</f>
        <v>30</v>
      </c>
      <c r="M9" s="161" t="str">
        <f>+IF(L9&lt;=5,"Aceptable",IF(AND(L9&gt;5,L9&lt;=10),"Tolerable",IF(AND(L9&gt;10,L9&lt;=30),"Moderado",IF(AND(L9&gt;30,L9&lt;=40),"Importante","Inaceptable"))))</f>
        <v>Moderado</v>
      </c>
      <c r="N9" s="158" t="str">
        <f>+A9</f>
        <v>B4.4R 001</v>
      </c>
      <c r="O9" s="57" t="s">
        <v>14</v>
      </c>
      <c r="P9" s="57" t="s">
        <v>14</v>
      </c>
      <c r="Q9" s="58">
        <v>0.75</v>
      </c>
      <c r="R9" s="56" t="s">
        <v>133</v>
      </c>
      <c r="S9" s="57" t="s">
        <v>134</v>
      </c>
      <c r="T9" s="56" t="s">
        <v>135</v>
      </c>
      <c r="U9" s="57">
        <f>+L9-(L9*$Q$9)</f>
        <v>7.5</v>
      </c>
      <c r="V9" s="161">
        <f>+AVERAGE(U9:U10)</f>
        <v>7.5</v>
      </c>
      <c r="W9" s="161" t="str">
        <f>+IF(V9&lt;=5,"Aceptable",IF(AND(V9&gt;5,V9&lt;=10),"Tolerable",IF(AND(V9&gt;10,V9&lt;=30),"Moderado",IF(AND(V9&gt;30,V9&lt;=40),"Importante","Inaceptable"))))</f>
        <v>Tolerable</v>
      </c>
      <c r="X9" s="159" t="s">
        <v>44</v>
      </c>
      <c r="Y9" s="159"/>
    </row>
    <row r="10" spans="1:28" ht="58.5" customHeight="1" x14ac:dyDescent="0.25">
      <c r="A10" s="158"/>
      <c r="B10" s="159"/>
      <c r="C10" s="160"/>
      <c r="D10" s="159"/>
      <c r="E10" s="56" t="s">
        <v>136</v>
      </c>
      <c r="F10" s="56" t="s">
        <v>137</v>
      </c>
      <c r="G10" s="57" t="s">
        <v>23</v>
      </c>
      <c r="H10" s="57">
        <f>+VLOOKUP(G10,'[2]Tabla de valoración'!$A$5:$B$7,2,0)</f>
        <v>3</v>
      </c>
      <c r="I10" s="57" t="s">
        <v>25</v>
      </c>
      <c r="J10" s="57">
        <f>+VLOOKUP(I10,'[2]Tabla de valoración'!$A$12:$B$15,2,0)</f>
        <v>10</v>
      </c>
      <c r="K10" s="57">
        <f>H10*J10</f>
        <v>30</v>
      </c>
      <c r="L10" s="162"/>
      <c r="M10" s="162"/>
      <c r="N10" s="158"/>
      <c r="O10" s="57" t="s">
        <v>14</v>
      </c>
      <c r="P10" s="57" t="s">
        <v>14</v>
      </c>
      <c r="Q10" s="58">
        <v>0.75</v>
      </c>
      <c r="R10" s="59" t="s">
        <v>138</v>
      </c>
      <c r="S10" s="57" t="s">
        <v>53</v>
      </c>
      <c r="T10" s="59" t="s">
        <v>139</v>
      </c>
      <c r="U10" s="57">
        <f>+K10-(K10*Q10)</f>
        <v>7.5</v>
      </c>
      <c r="V10" s="162"/>
      <c r="W10" s="162"/>
      <c r="X10" s="159"/>
      <c r="Y10" s="159"/>
    </row>
    <row r="11" spans="1:28" ht="66" customHeight="1" x14ac:dyDescent="0.25">
      <c r="A11" s="158" t="s">
        <v>140</v>
      </c>
      <c r="B11" s="160" t="s">
        <v>102</v>
      </c>
      <c r="C11" s="160" t="s">
        <v>103</v>
      </c>
      <c r="D11" s="159" t="s">
        <v>16</v>
      </c>
      <c r="E11" s="59" t="s">
        <v>141</v>
      </c>
      <c r="F11" s="60" t="s">
        <v>142</v>
      </c>
      <c r="G11" s="57" t="s">
        <v>22</v>
      </c>
      <c r="H11" s="57">
        <f>+VLOOKUP(G11,'[2]Tabla de valoración'!$A$5:$B$7,2,0)</f>
        <v>2</v>
      </c>
      <c r="I11" s="57" t="s">
        <v>25</v>
      </c>
      <c r="J11" s="57">
        <f>+VLOOKUP(I11,'[2]Tabla de valoración'!$A$12:$B$15,2,0)</f>
        <v>10</v>
      </c>
      <c r="K11" s="57">
        <f>H11*J11</f>
        <v>20</v>
      </c>
      <c r="L11" s="161">
        <f>+AVERAGE(K11:K14)</f>
        <v>15</v>
      </c>
      <c r="M11" s="161" t="str">
        <f>+IF(L11&lt;=5,"Aceptable",IF(AND(L11&gt;5,L11&lt;=10),"Tolerable",IF(AND(L11&gt;10,L11&lt;=30),"Moderado",IF(AND(L11&gt;30,L11&lt;=40),"Importante","Inaceptable"))))</f>
        <v>Moderado</v>
      </c>
      <c r="N11" s="158" t="str">
        <f>+A11</f>
        <v>B4.4R 002</v>
      </c>
      <c r="O11" s="57" t="s">
        <v>14</v>
      </c>
      <c r="P11" s="57" t="s">
        <v>14</v>
      </c>
      <c r="Q11" s="58">
        <v>0.75</v>
      </c>
      <c r="R11" s="59" t="s">
        <v>106</v>
      </c>
      <c r="S11" s="57" t="s">
        <v>53</v>
      </c>
      <c r="T11" s="59" t="s">
        <v>107</v>
      </c>
      <c r="U11" s="57">
        <f>+L11-(L11*$Q$9)</f>
        <v>3.75</v>
      </c>
      <c r="V11" s="161">
        <f>+AVERAGE(U11:U14)</f>
        <v>3.75</v>
      </c>
      <c r="W11" s="161" t="str">
        <f>+IF(V11&lt;=5,"Aceptable",IF(AND(V11&gt;5,V11&lt;=10),"Tolerable",IF(AND(V11&gt;10,V11&lt;=30),"Moderado",IF(AND(V11&gt;30,V11&lt;=40),"Importante","Inaceptable"))))</f>
        <v>Aceptable</v>
      </c>
      <c r="X11" s="159" t="s">
        <v>45</v>
      </c>
      <c r="Y11" s="159"/>
    </row>
    <row r="12" spans="1:28" ht="59.25" customHeight="1" x14ac:dyDescent="0.25">
      <c r="A12" s="158"/>
      <c r="B12" s="160"/>
      <c r="C12" s="160"/>
      <c r="D12" s="159"/>
      <c r="E12" s="160" t="s">
        <v>108</v>
      </c>
      <c r="F12" s="160" t="s">
        <v>109</v>
      </c>
      <c r="G12" s="159" t="s">
        <v>21</v>
      </c>
      <c r="H12" s="161">
        <f>+VLOOKUP(G12,'[2]Tabla de valoración'!$A$5:$B$7,2,0)</f>
        <v>1</v>
      </c>
      <c r="I12" s="159" t="s">
        <v>25</v>
      </c>
      <c r="J12" s="159">
        <f>+VLOOKUP(I12,'[2]Tabla de valoración'!$A$12:$B$15,2,0)</f>
        <v>10</v>
      </c>
      <c r="K12" s="159">
        <f>H12*J12</f>
        <v>10</v>
      </c>
      <c r="L12" s="166"/>
      <c r="M12" s="166"/>
      <c r="N12" s="158"/>
      <c r="O12" s="61" t="s">
        <v>14</v>
      </c>
      <c r="P12" s="57" t="s">
        <v>14</v>
      </c>
      <c r="Q12" s="58">
        <v>0.75</v>
      </c>
      <c r="R12" s="59" t="s">
        <v>143</v>
      </c>
      <c r="S12" s="57" t="s">
        <v>110</v>
      </c>
      <c r="T12" s="57" t="s">
        <v>111</v>
      </c>
      <c r="U12" s="57">
        <f>+L11-(L11*Q12)</f>
        <v>3.75</v>
      </c>
      <c r="V12" s="166"/>
      <c r="W12" s="166"/>
      <c r="X12" s="159"/>
      <c r="Y12" s="159"/>
    </row>
    <row r="13" spans="1:28" ht="60" customHeight="1" x14ac:dyDescent="0.25">
      <c r="A13" s="158"/>
      <c r="B13" s="160"/>
      <c r="C13" s="160"/>
      <c r="D13" s="159"/>
      <c r="E13" s="160"/>
      <c r="F13" s="160"/>
      <c r="G13" s="159"/>
      <c r="H13" s="166"/>
      <c r="I13" s="159"/>
      <c r="J13" s="159"/>
      <c r="K13" s="159"/>
      <c r="L13" s="166"/>
      <c r="M13" s="166"/>
      <c r="N13" s="158"/>
      <c r="O13" s="61" t="s">
        <v>14</v>
      </c>
      <c r="P13" s="57" t="s">
        <v>14</v>
      </c>
      <c r="Q13" s="58">
        <v>0.75</v>
      </c>
      <c r="R13" s="59" t="s">
        <v>112</v>
      </c>
      <c r="S13" s="57" t="s">
        <v>110</v>
      </c>
      <c r="T13" s="57" t="s">
        <v>111</v>
      </c>
      <c r="U13" s="57">
        <f>+L11-(L11*Q13)</f>
        <v>3.75</v>
      </c>
      <c r="V13" s="166"/>
      <c r="W13" s="166"/>
      <c r="X13" s="159"/>
      <c r="Y13" s="159"/>
    </row>
    <row r="14" spans="1:28" ht="91.5" customHeight="1" x14ac:dyDescent="0.25">
      <c r="A14" s="158"/>
      <c r="B14" s="160"/>
      <c r="C14" s="160"/>
      <c r="D14" s="159"/>
      <c r="E14" s="160"/>
      <c r="F14" s="160"/>
      <c r="G14" s="159"/>
      <c r="H14" s="162"/>
      <c r="I14" s="159"/>
      <c r="J14" s="159"/>
      <c r="K14" s="159"/>
      <c r="L14" s="162"/>
      <c r="M14" s="162"/>
      <c r="N14" s="158"/>
      <c r="O14" s="61" t="s">
        <v>14</v>
      </c>
      <c r="P14" s="57" t="s">
        <v>14</v>
      </c>
      <c r="Q14" s="58">
        <v>0.75</v>
      </c>
      <c r="R14" s="56" t="s">
        <v>113</v>
      </c>
      <c r="S14" s="57" t="s">
        <v>110</v>
      </c>
      <c r="T14" s="57" t="s">
        <v>111</v>
      </c>
      <c r="U14" s="57">
        <f>+L11-(L11*Q14)</f>
        <v>3.75</v>
      </c>
      <c r="V14" s="162"/>
      <c r="W14" s="162"/>
      <c r="X14" s="159"/>
      <c r="Y14" s="159"/>
    </row>
    <row r="15" spans="1:28" ht="114.75" customHeight="1" x14ac:dyDescent="0.25">
      <c r="A15" s="62" t="s">
        <v>144</v>
      </c>
      <c r="B15" s="59" t="s">
        <v>145</v>
      </c>
      <c r="C15" s="59" t="s">
        <v>146</v>
      </c>
      <c r="D15" s="57" t="s">
        <v>16</v>
      </c>
      <c r="E15" s="60" t="s">
        <v>147</v>
      </c>
      <c r="F15" s="56" t="s">
        <v>148</v>
      </c>
      <c r="G15" s="57" t="s">
        <v>21</v>
      </c>
      <c r="H15" s="57">
        <f>+VLOOKUP(G15,'[2]Tabla de valoración'!$A$5:$B$7,2,0)</f>
        <v>1</v>
      </c>
      <c r="I15" s="59" t="s">
        <v>25</v>
      </c>
      <c r="J15" s="57">
        <f>+VLOOKUP(I15,'[2]Tabla de valoración'!$A$12:$B$15,2,0)</f>
        <v>10</v>
      </c>
      <c r="K15" s="57">
        <f>H15*J15</f>
        <v>10</v>
      </c>
      <c r="L15" s="57">
        <f>+AVERAGE(K15)</f>
        <v>10</v>
      </c>
      <c r="M15" s="57" t="str">
        <f>+IF(L15&lt;=5,"Aceptable",IF(AND(L15&gt;5,L15&lt;=10),"Tolerable",IF(AND(L15&gt;10,L15&lt;=30),"Moderado",IF(AND(L15&gt;30,L15&lt;=40),"Importante","Inaceptable"))))</f>
        <v>Tolerable</v>
      </c>
      <c r="N15" s="62" t="str">
        <f>+A15</f>
        <v>B4.4R 003</v>
      </c>
      <c r="O15" s="57" t="s">
        <v>14</v>
      </c>
      <c r="P15" s="57" t="s">
        <v>14</v>
      </c>
      <c r="Q15" s="58">
        <v>0.75</v>
      </c>
      <c r="R15" s="56" t="s">
        <v>149</v>
      </c>
      <c r="S15" s="57" t="s">
        <v>134</v>
      </c>
      <c r="T15" s="57" t="s">
        <v>111</v>
      </c>
      <c r="U15" s="57">
        <f>+L15-(L15*$Q$9)</f>
        <v>2.5</v>
      </c>
      <c r="V15" s="57">
        <f>+AVERAGE(U15)</f>
        <v>2.5</v>
      </c>
      <c r="W15" s="57" t="str">
        <f>+IF(V15&lt;=5,"Aceptable",IF(AND(V15&gt;5,V15&lt;=10),"Tolerable",IF(AND(V15&gt;10,V15&lt;=30),"Moderado",IF(AND(V15&gt;30,V15&lt;=40),"Importante","Inaceptable"))))</f>
        <v>Aceptable</v>
      </c>
      <c r="X15" s="159" t="s">
        <v>44</v>
      </c>
      <c r="Y15" s="159"/>
    </row>
    <row r="16" spans="1:28" ht="170.25" customHeight="1" x14ac:dyDescent="0.25">
      <c r="A16" s="62" t="s">
        <v>150</v>
      </c>
      <c r="B16" s="59" t="s">
        <v>115</v>
      </c>
      <c r="C16" s="59" t="s">
        <v>116</v>
      </c>
      <c r="D16" s="57" t="s">
        <v>117</v>
      </c>
      <c r="E16" s="60" t="s">
        <v>118</v>
      </c>
      <c r="F16" s="56" t="s">
        <v>119</v>
      </c>
      <c r="G16" s="57" t="s">
        <v>22</v>
      </c>
      <c r="H16" s="57">
        <f>+VLOOKUP(G16,'[2]Tabla de valoración'!$A$5:$B$7,2,0)</f>
        <v>2</v>
      </c>
      <c r="I16" s="59" t="s">
        <v>25</v>
      </c>
      <c r="J16" s="57">
        <f>+VLOOKUP(I16,'[2]Tabla de valoración'!$A$12:$B$15,2,0)</f>
        <v>10</v>
      </c>
      <c r="K16" s="57">
        <f>H16*J16</f>
        <v>20</v>
      </c>
      <c r="L16" s="57">
        <f>+AVERAGE(K16)</f>
        <v>20</v>
      </c>
      <c r="M16" s="59" t="str">
        <f>+IF(L16&lt;=5,"Aceptable",IF(AND(L16&gt;5,L16&lt;=10),"Tolerable",IF(AND(L16&gt;10,L16&lt;=30),"Moderado",IF(AND(L16&gt;30,L16&lt;=40),"Importante","Inaceptable"))))</f>
        <v>Moderado</v>
      </c>
      <c r="N16" s="62" t="str">
        <f>+A16</f>
        <v>B4.4R 004</v>
      </c>
      <c r="O16" s="57" t="s">
        <v>14</v>
      </c>
      <c r="P16" s="57" t="s">
        <v>14</v>
      </c>
      <c r="Q16" s="58">
        <v>0.75</v>
      </c>
      <c r="R16" s="56" t="s">
        <v>120</v>
      </c>
      <c r="S16" s="57" t="s">
        <v>121</v>
      </c>
      <c r="T16" s="57" t="s">
        <v>111</v>
      </c>
      <c r="U16" s="57">
        <f>+L16-(L16*$Q$9)</f>
        <v>5</v>
      </c>
      <c r="V16" s="57">
        <f>+AVERAGE(U16)</f>
        <v>5</v>
      </c>
      <c r="W16" s="57" t="str">
        <f>+IF(V16&lt;=5,"Aceptable",IF(AND(V16&gt;5,V16&lt;=10),"Tolerable",IF(AND(V16&gt;10,V16&lt;=30),"Moderado",IF(AND(V16&gt;30,V16&lt;=40),"Importante","Inaceptable"))))</f>
        <v>Aceptable</v>
      </c>
      <c r="X16" s="159" t="s">
        <v>44</v>
      </c>
      <c r="Y16" s="159"/>
    </row>
    <row r="17" spans="2:25" ht="18" hidden="1" customHeight="1" x14ac:dyDescent="0.25">
      <c r="B17" s="29"/>
      <c r="C17" s="29"/>
      <c r="G17" s="29"/>
      <c r="H17" s="29"/>
      <c r="I17" s="29"/>
      <c r="J17" s="29"/>
      <c r="K17" s="29"/>
      <c r="L17" s="29"/>
      <c r="M17" s="29"/>
      <c r="R17" s="28"/>
      <c r="S17" s="28"/>
      <c r="T17" s="28"/>
      <c r="U17" s="28"/>
      <c r="V17" s="28"/>
      <c r="W17" s="167"/>
      <c r="X17" s="167"/>
      <c r="Y17" s="167"/>
    </row>
    <row r="18" spans="2:25" ht="18" hidden="1" customHeight="1" x14ac:dyDescent="0.25">
      <c r="B18" s="29"/>
      <c r="C18" s="29"/>
      <c r="G18" s="29"/>
      <c r="H18" s="29"/>
      <c r="I18" s="29"/>
      <c r="J18" s="29"/>
      <c r="K18" s="29"/>
      <c r="L18" s="29"/>
      <c r="M18" s="29"/>
      <c r="R18" s="28"/>
      <c r="S18" s="28"/>
      <c r="T18" s="28"/>
      <c r="U18" s="28"/>
      <c r="V18" s="28"/>
      <c r="W18" s="167"/>
      <c r="X18" s="167"/>
      <c r="Y18" s="167"/>
    </row>
    <row r="19" spans="2:25" ht="24.75" hidden="1" customHeight="1" x14ac:dyDescent="0.25">
      <c r="B19" s="29"/>
      <c r="C19" s="168"/>
      <c r="D19" s="29" t="s">
        <v>122</v>
      </c>
      <c r="G19" s="167"/>
      <c r="I19" s="167"/>
      <c r="M19" s="167"/>
      <c r="R19" s="28"/>
      <c r="S19" s="28"/>
      <c r="T19" s="28"/>
      <c r="U19" s="28"/>
      <c r="V19" s="28"/>
      <c r="W19" s="167"/>
      <c r="X19" s="125"/>
      <c r="Y19" s="63"/>
    </row>
    <row r="20" spans="2:25" ht="18" hidden="1" customHeight="1" x14ac:dyDescent="0.25">
      <c r="B20" s="29"/>
      <c r="C20" s="168"/>
      <c r="D20" s="29" t="s">
        <v>52</v>
      </c>
      <c r="G20" s="167"/>
      <c r="I20" s="167"/>
      <c r="M20" s="167"/>
      <c r="R20" s="28"/>
      <c r="S20" s="28"/>
      <c r="T20" s="28"/>
      <c r="U20" s="28"/>
      <c r="V20" s="28"/>
      <c r="W20" s="167"/>
      <c r="X20" s="125"/>
      <c r="Y20" s="63"/>
    </row>
    <row r="21" spans="2:25" ht="18" hidden="1" customHeight="1" x14ac:dyDescent="0.25">
      <c r="B21" s="29"/>
      <c r="C21" s="168"/>
      <c r="D21" s="29" t="s">
        <v>123</v>
      </c>
      <c r="G21" s="167"/>
      <c r="I21" s="167"/>
      <c r="M21" s="167"/>
      <c r="R21" s="28"/>
      <c r="S21" s="28"/>
      <c r="T21" s="28"/>
      <c r="U21" s="28"/>
      <c r="V21" s="28"/>
      <c r="W21" s="167"/>
      <c r="X21" s="125"/>
      <c r="Y21" s="63"/>
    </row>
    <row r="22" spans="2:25" ht="29.25" hidden="1" customHeight="1" x14ac:dyDescent="0.25">
      <c r="B22" s="167"/>
      <c r="C22" s="168"/>
      <c r="D22" s="29" t="s">
        <v>124</v>
      </c>
      <c r="G22" s="167"/>
      <c r="I22" s="167"/>
      <c r="M22" s="167"/>
      <c r="R22" s="28"/>
      <c r="S22" s="28"/>
      <c r="T22" s="28"/>
      <c r="U22" s="28"/>
      <c r="V22" s="28"/>
      <c r="W22" s="167"/>
      <c r="X22" s="167"/>
      <c r="Y22" s="28"/>
    </row>
    <row r="23" spans="2:25" ht="36" hidden="1" customHeight="1" x14ac:dyDescent="0.25">
      <c r="B23" s="167"/>
      <c r="C23" s="168"/>
      <c r="D23" s="29" t="s">
        <v>117</v>
      </c>
      <c r="G23" s="167"/>
      <c r="I23" s="167"/>
      <c r="M23" s="167"/>
      <c r="R23" s="28"/>
      <c r="S23" s="28"/>
      <c r="T23" s="28"/>
      <c r="U23" s="28"/>
      <c r="V23" s="28"/>
      <c r="W23" s="167"/>
      <c r="X23" s="167"/>
      <c r="Y23" s="28"/>
    </row>
    <row r="24" spans="2:25" ht="33.75" hidden="1" customHeight="1" x14ac:dyDescent="0.25">
      <c r="B24" s="167"/>
      <c r="C24" s="168"/>
      <c r="D24" s="29" t="s">
        <v>125</v>
      </c>
      <c r="G24" s="167"/>
      <c r="I24" s="167"/>
      <c r="M24" s="167"/>
      <c r="R24" s="28"/>
      <c r="S24" s="28"/>
      <c r="T24" s="28"/>
      <c r="U24" s="28"/>
      <c r="V24" s="28"/>
      <c r="W24" s="167"/>
      <c r="X24" s="167"/>
      <c r="Y24" s="28"/>
    </row>
    <row r="25" spans="2:25" ht="28.5" hidden="1" customHeight="1" x14ac:dyDescent="0.25">
      <c r="B25" s="167"/>
      <c r="C25" s="168"/>
      <c r="D25" s="29" t="s">
        <v>126</v>
      </c>
      <c r="G25" s="167"/>
      <c r="I25" s="167"/>
      <c r="M25" s="167"/>
      <c r="R25" s="28"/>
      <c r="S25" s="28"/>
      <c r="T25" s="28"/>
      <c r="U25" s="28"/>
      <c r="V25" s="28"/>
      <c r="W25" s="167"/>
      <c r="X25" s="167"/>
      <c r="Y25" s="28"/>
    </row>
    <row r="26" spans="2:25" ht="96" hidden="1" customHeight="1" x14ac:dyDescent="0.25">
      <c r="B26" s="167"/>
      <c r="C26" s="168"/>
      <c r="G26" s="167"/>
      <c r="I26" s="167"/>
      <c r="M26" s="167"/>
      <c r="R26" s="28"/>
      <c r="S26" s="28"/>
      <c r="T26" s="28"/>
      <c r="U26" s="28"/>
      <c r="V26" s="28"/>
      <c r="W26" s="167"/>
      <c r="X26" s="167"/>
      <c r="Y26" s="28"/>
    </row>
    <row r="27" spans="2:25" ht="94.5" hidden="1" customHeight="1" x14ac:dyDescent="0.25">
      <c r="B27" s="167"/>
      <c r="C27" s="168"/>
      <c r="G27" s="167"/>
      <c r="I27" s="167"/>
      <c r="M27" s="167"/>
      <c r="R27" s="28"/>
      <c r="S27" s="28"/>
      <c r="T27" s="28"/>
      <c r="U27" s="28"/>
      <c r="V27" s="28"/>
      <c r="W27" s="167"/>
      <c r="X27" s="167"/>
      <c r="Y27" s="28"/>
    </row>
    <row r="28" spans="2:25" ht="87.75" hidden="1" customHeight="1" x14ac:dyDescent="0.25">
      <c r="B28" s="167"/>
      <c r="C28" s="168"/>
      <c r="D28" s="167"/>
      <c r="G28" s="167"/>
      <c r="I28" s="167"/>
      <c r="M28" s="167"/>
      <c r="R28" s="28"/>
      <c r="S28" s="28"/>
      <c r="T28" s="28"/>
      <c r="U28" s="28"/>
      <c r="V28" s="28"/>
      <c r="W28" s="167"/>
      <c r="X28" s="167"/>
      <c r="Y28" s="28"/>
    </row>
    <row r="29" spans="2:25" ht="118.5" hidden="1" customHeight="1" x14ac:dyDescent="0.25">
      <c r="B29" s="167"/>
      <c r="C29" s="168"/>
      <c r="D29" s="167"/>
      <c r="G29" s="167"/>
      <c r="I29" s="167"/>
      <c r="M29" s="167"/>
      <c r="R29" s="28"/>
      <c r="S29" s="28"/>
      <c r="T29" s="28"/>
      <c r="U29" s="28"/>
      <c r="V29" s="28"/>
      <c r="W29" s="167"/>
      <c r="X29" s="167"/>
      <c r="Y29" s="28"/>
    </row>
    <row r="30" spans="2:25" ht="89.25" hidden="1" customHeight="1" x14ac:dyDescent="0.25">
      <c r="B30" s="167"/>
      <c r="C30" s="168"/>
      <c r="D30" s="167"/>
      <c r="G30" s="167"/>
      <c r="I30" s="167"/>
      <c r="M30" s="167"/>
      <c r="R30" s="28"/>
      <c r="S30" s="28"/>
      <c r="T30" s="28"/>
      <c r="U30" s="28"/>
      <c r="V30" s="28"/>
      <c r="W30" s="167"/>
      <c r="X30" s="167"/>
      <c r="Y30" s="28"/>
    </row>
    <row r="31" spans="2:25" ht="141" hidden="1" customHeight="1" x14ac:dyDescent="0.25">
      <c r="B31" s="167"/>
      <c r="C31" s="168"/>
      <c r="D31" s="167"/>
      <c r="G31" s="167"/>
      <c r="I31" s="167"/>
      <c r="M31" s="167"/>
      <c r="R31" s="28"/>
      <c r="S31" s="28"/>
      <c r="T31" s="28"/>
      <c r="U31" s="28"/>
      <c r="V31" s="28"/>
      <c r="W31" s="167"/>
      <c r="X31" s="167"/>
      <c r="Y31" s="28"/>
    </row>
    <row r="32" spans="2:25" ht="119.25" hidden="1" customHeight="1" x14ac:dyDescent="0.25">
      <c r="B32" s="167"/>
      <c r="C32" s="168"/>
      <c r="D32" s="167"/>
      <c r="G32" s="167"/>
      <c r="I32" s="167"/>
      <c r="M32" s="167"/>
      <c r="R32" s="28"/>
      <c r="S32" s="28"/>
      <c r="T32" s="28"/>
      <c r="U32" s="28"/>
      <c r="V32" s="28"/>
      <c r="W32" s="167"/>
      <c r="X32" s="167"/>
      <c r="Y32" s="28"/>
    </row>
    <row r="33" spans="1:25" ht="109.5" hidden="1" customHeight="1" x14ac:dyDescent="0.25">
      <c r="B33" s="167"/>
      <c r="C33" s="168"/>
      <c r="D33" s="167"/>
      <c r="G33" s="167"/>
      <c r="I33" s="167"/>
      <c r="M33" s="167"/>
      <c r="R33" s="28"/>
      <c r="S33" s="28"/>
      <c r="T33" s="28"/>
      <c r="U33" s="28"/>
      <c r="V33" s="28"/>
      <c r="W33" s="167"/>
      <c r="X33" s="167"/>
      <c r="Y33" s="28"/>
    </row>
    <row r="34" spans="1:25" ht="72" hidden="1" customHeight="1" x14ac:dyDescent="0.25">
      <c r="B34" s="167"/>
      <c r="C34" s="168"/>
      <c r="D34" s="167"/>
      <c r="G34" s="167"/>
      <c r="I34" s="167"/>
      <c r="M34" s="167"/>
      <c r="R34" s="28"/>
      <c r="S34" s="28"/>
      <c r="T34" s="28"/>
      <c r="U34" s="28"/>
      <c r="V34" s="28"/>
      <c r="W34" s="167"/>
      <c r="X34" s="167"/>
      <c r="Y34" s="63"/>
    </row>
    <row r="35" spans="1:25" ht="72" hidden="1" customHeight="1" x14ac:dyDescent="0.25">
      <c r="B35" s="167"/>
      <c r="C35" s="168"/>
      <c r="D35" s="167"/>
      <c r="G35" s="167"/>
      <c r="I35" s="167"/>
      <c r="M35" s="167"/>
      <c r="R35" s="28"/>
      <c r="S35" s="28"/>
      <c r="T35" s="28"/>
      <c r="U35" s="28"/>
      <c r="V35" s="28"/>
      <c r="W35" s="167"/>
      <c r="X35" s="167"/>
      <c r="Y35" s="63"/>
    </row>
    <row r="36" spans="1:25" ht="72" hidden="1" customHeight="1" x14ac:dyDescent="0.25">
      <c r="B36" s="167"/>
      <c r="C36" s="168"/>
      <c r="D36" s="167"/>
      <c r="G36" s="167"/>
      <c r="I36" s="167"/>
      <c r="M36" s="167"/>
      <c r="R36" s="28"/>
      <c r="S36" s="28"/>
      <c r="T36" s="28"/>
      <c r="U36" s="28"/>
      <c r="V36" s="28"/>
      <c r="W36" s="167"/>
      <c r="X36" s="167"/>
      <c r="Y36" s="63"/>
    </row>
    <row r="37" spans="1:25" ht="84.75" hidden="1" customHeight="1" x14ac:dyDescent="0.25">
      <c r="B37" s="167"/>
      <c r="C37" s="168"/>
      <c r="D37" s="167"/>
      <c r="G37" s="167"/>
      <c r="I37" s="167"/>
      <c r="M37" s="167"/>
      <c r="R37" s="28"/>
      <c r="S37" s="28"/>
      <c r="T37" s="28"/>
      <c r="U37" s="28"/>
      <c r="V37" s="28"/>
      <c r="W37" s="167"/>
      <c r="X37" s="167"/>
      <c r="Y37" s="63"/>
    </row>
    <row r="38" spans="1:25" ht="97.5" hidden="1" customHeight="1" x14ac:dyDescent="0.25">
      <c r="B38" s="167"/>
      <c r="C38" s="168"/>
      <c r="D38" s="167"/>
      <c r="G38" s="167"/>
      <c r="I38" s="167"/>
      <c r="M38" s="167"/>
      <c r="R38" s="28"/>
      <c r="S38" s="28"/>
      <c r="T38" s="28"/>
      <c r="U38" s="28"/>
      <c r="V38" s="28"/>
      <c r="W38" s="167"/>
      <c r="X38" s="167"/>
      <c r="Y38" s="63"/>
    </row>
    <row r="39" spans="1:25" ht="83.25" hidden="1" customHeight="1" x14ac:dyDescent="0.25">
      <c r="B39" s="167"/>
      <c r="C39" s="168"/>
      <c r="D39" s="167"/>
      <c r="G39" s="167"/>
      <c r="I39" s="167"/>
      <c r="M39" s="167"/>
      <c r="R39" s="28"/>
      <c r="S39" s="28"/>
      <c r="T39" s="28"/>
      <c r="U39" s="28"/>
      <c r="V39" s="28"/>
      <c r="W39" s="167"/>
      <c r="X39" s="167"/>
      <c r="Y39" s="63"/>
    </row>
    <row r="40" spans="1:25" ht="61.5" hidden="1" customHeight="1" x14ac:dyDescent="0.25">
      <c r="B40" s="167"/>
      <c r="C40" s="168"/>
      <c r="D40" s="167"/>
      <c r="G40" s="167"/>
      <c r="I40" s="167"/>
      <c r="M40" s="167"/>
      <c r="R40" s="28"/>
      <c r="S40" s="28"/>
      <c r="T40" s="28"/>
      <c r="U40" s="28"/>
      <c r="V40" s="28"/>
      <c r="W40" s="167"/>
      <c r="X40" s="167"/>
      <c r="Y40" s="28"/>
    </row>
    <row r="41" spans="1:25" ht="61.5" hidden="1" customHeight="1" x14ac:dyDescent="0.25">
      <c r="B41" s="167"/>
      <c r="C41" s="168"/>
      <c r="D41" s="167"/>
      <c r="G41" s="167"/>
      <c r="I41" s="167"/>
      <c r="M41" s="167"/>
      <c r="R41" s="28"/>
      <c r="S41" s="28"/>
      <c r="T41" s="28"/>
      <c r="U41" s="28"/>
      <c r="V41" s="28"/>
      <c r="W41" s="167"/>
      <c r="X41" s="167"/>
      <c r="Y41" s="28"/>
    </row>
    <row r="42" spans="1:25" ht="61.5" hidden="1" customHeight="1" x14ac:dyDescent="0.25">
      <c r="B42" s="167"/>
      <c r="C42" s="168"/>
      <c r="D42" s="167"/>
      <c r="G42" s="167"/>
      <c r="I42" s="167"/>
      <c r="M42" s="167"/>
      <c r="R42" s="28"/>
      <c r="S42" s="28"/>
      <c r="T42" s="28"/>
      <c r="U42" s="28"/>
      <c r="V42" s="28"/>
      <c r="W42" s="167"/>
      <c r="X42" s="167"/>
      <c r="Y42" s="28"/>
    </row>
    <row r="43" spans="1:25" s="65" customFormat="1" ht="79.5" hidden="1" customHeight="1" x14ac:dyDescent="0.25">
      <c r="A43" s="64"/>
      <c r="B43" s="167"/>
      <c r="C43" s="168"/>
      <c r="D43" s="167"/>
      <c r="E43" s="63"/>
      <c r="F43" s="63"/>
      <c r="G43" s="169"/>
      <c r="H43" s="63"/>
      <c r="I43" s="169"/>
      <c r="J43" s="63"/>
      <c r="K43" s="63"/>
      <c r="L43" s="63"/>
      <c r="M43" s="167"/>
      <c r="N43" s="25"/>
      <c r="O43" s="25"/>
      <c r="P43" s="25"/>
      <c r="Q43" s="25"/>
      <c r="R43" s="28"/>
      <c r="S43" s="28"/>
      <c r="T43" s="28"/>
      <c r="U43" s="28"/>
      <c r="V43" s="28"/>
      <c r="W43" s="167"/>
      <c r="X43" s="169"/>
      <c r="Y43" s="28"/>
    </row>
    <row r="44" spans="1:25" s="65" customFormat="1" ht="79.5" hidden="1" customHeight="1" x14ac:dyDescent="0.25">
      <c r="A44" s="64"/>
      <c r="B44" s="167"/>
      <c r="C44" s="168"/>
      <c r="D44" s="167"/>
      <c r="E44" s="63"/>
      <c r="F44" s="63"/>
      <c r="G44" s="169"/>
      <c r="H44" s="63"/>
      <c r="I44" s="169"/>
      <c r="J44" s="63"/>
      <c r="K44" s="63"/>
      <c r="L44" s="63"/>
      <c r="M44" s="167"/>
      <c r="N44" s="25"/>
      <c r="O44" s="25"/>
      <c r="P44" s="25"/>
      <c r="Q44" s="25"/>
      <c r="R44" s="28"/>
      <c r="S44" s="28"/>
      <c r="T44" s="28"/>
      <c r="U44" s="28"/>
      <c r="V44" s="28"/>
      <c r="W44" s="167"/>
      <c r="X44" s="169"/>
      <c r="Y44" s="28"/>
    </row>
    <row r="45" spans="1:25" s="65" customFormat="1" ht="79.5" hidden="1" customHeight="1" x14ac:dyDescent="0.25">
      <c r="A45" s="64"/>
      <c r="B45" s="167"/>
      <c r="C45" s="168"/>
      <c r="D45" s="167"/>
      <c r="E45" s="63"/>
      <c r="F45" s="63"/>
      <c r="G45" s="169"/>
      <c r="H45" s="63"/>
      <c r="I45" s="169"/>
      <c r="J45" s="63"/>
      <c r="K45" s="63"/>
      <c r="L45" s="63"/>
      <c r="M45" s="167"/>
      <c r="N45" s="25"/>
      <c r="O45" s="25"/>
      <c r="P45" s="25"/>
      <c r="Q45" s="25"/>
      <c r="R45" s="28"/>
      <c r="S45" s="28"/>
      <c r="T45" s="28"/>
      <c r="U45" s="28"/>
      <c r="V45" s="28"/>
      <c r="W45" s="167"/>
      <c r="X45" s="169"/>
      <c r="Y45" s="28"/>
    </row>
    <row r="46" spans="1:25" s="65" customFormat="1" ht="95.25" hidden="1" customHeight="1" x14ac:dyDescent="0.25">
      <c r="A46" s="64"/>
      <c r="B46" s="167"/>
      <c r="C46" s="168"/>
      <c r="D46" s="167"/>
      <c r="E46" s="63"/>
      <c r="F46" s="63"/>
      <c r="G46" s="167"/>
      <c r="H46" s="25"/>
      <c r="I46" s="167"/>
      <c r="J46" s="25"/>
      <c r="K46" s="25"/>
      <c r="L46" s="25"/>
      <c r="M46" s="167"/>
      <c r="N46" s="25"/>
      <c r="O46" s="25"/>
      <c r="P46" s="25"/>
      <c r="Q46" s="25"/>
      <c r="R46" s="28"/>
      <c r="S46" s="28"/>
      <c r="T46" s="28"/>
      <c r="U46" s="28"/>
      <c r="V46" s="28"/>
      <c r="W46" s="167"/>
      <c r="X46" s="167"/>
      <c r="Y46" s="28"/>
    </row>
    <row r="47" spans="1:25" s="65" customFormat="1" ht="79.5" hidden="1" customHeight="1" x14ac:dyDescent="0.25">
      <c r="A47" s="64"/>
      <c r="B47" s="167"/>
      <c r="C47" s="168"/>
      <c r="D47" s="167"/>
      <c r="E47" s="63"/>
      <c r="F47" s="63"/>
      <c r="G47" s="167"/>
      <c r="H47" s="25"/>
      <c r="I47" s="167"/>
      <c r="J47" s="25"/>
      <c r="K47" s="25"/>
      <c r="L47" s="25"/>
      <c r="M47" s="167"/>
      <c r="N47" s="25"/>
      <c r="O47" s="25"/>
      <c r="P47" s="25"/>
      <c r="Q47" s="25"/>
      <c r="R47" s="28"/>
      <c r="S47" s="28"/>
      <c r="T47" s="28"/>
      <c r="U47" s="28"/>
      <c r="V47" s="28"/>
      <c r="W47" s="167"/>
      <c r="X47" s="167"/>
      <c r="Y47" s="28"/>
    </row>
    <row r="48" spans="1:25" s="65" customFormat="1" ht="126" hidden="1" customHeight="1" x14ac:dyDescent="0.25">
      <c r="A48" s="64"/>
      <c r="B48" s="167"/>
      <c r="C48" s="168"/>
      <c r="D48" s="167"/>
      <c r="E48" s="63"/>
      <c r="F48" s="63"/>
      <c r="G48" s="167"/>
      <c r="H48" s="25"/>
      <c r="I48" s="167"/>
      <c r="J48" s="25"/>
      <c r="K48" s="25"/>
      <c r="L48" s="25"/>
      <c r="M48" s="167"/>
      <c r="N48" s="25"/>
      <c r="O48" s="25"/>
      <c r="P48" s="25"/>
      <c r="Q48" s="25"/>
      <c r="R48" s="28"/>
      <c r="S48" s="28"/>
      <c r="T48" s="28"/>
      <c r="U48" s="28"/>
      <c r="V48" s="28"/>
      <c r="W48" s="167"/>
      <c r="X48" s="167"/>
      <c r="Y48" s="28"/>
    </row>
    <row r="49" spans="1:25" s="65" customFormat="1" ht="102" hidden="1" customHeight="1" x14ac:dyDescent="0.25">
      <c r="A49" s="64"/>
      <c r="B49" s="167"/>
      <c r="C49" s="168"/>
      <c r="D49" s="167"/>
      <c r="E49" s="63"/>
      <c r="F49" s="63"/>
      <c r="G49" s="167"/>
      <c r="H49" s="25"/>
      <c r="I49" s="167"/>
      <c r="J49" s="25"/>
      <c r="K49" s="25"/>
      <c r="L49" s="25"/>
      <c r="M49" s="167"/>
      <c r="N49" s="25"/>
      <c r="O49" s="25"/>
      <c r="P49" s="25"/>
      <c r="Q49" s="25"/>
      <c r="R49" s="28"/>
      <c r="S49" s="28"/>
      <c r="T49" s="28"/>
      <c r="U49" s="28"/>
      <c r="V49" s="28"/>
      <c r="W49" s="167"/>
      <c r="X49" s="167"/>
      <c r="Y49" s="28"/>
    </row>
    <row r="50" spans="1:25" s="65" customFormat="1" ht="79.5" hidden="1" customHeight="1" x14ac:dyDescent="0.25">
      <c r="A50" s="64"/>
      <c r="B50" s="167"/>
      <c r="C50" s="168"/>
      <c r="D50" s="167"/>
      <c r="E50" s="63"/>
      <c r="F50" s="63"/>
      <c r="G50" s="167"/>
      <c r="H50" s="25"/>
      <c r="I50" s="167"/>
      <c r="J50" s="25"/>
      <c r="K50" s="25"/>
      <c r="L50" s="25"/>
      <c r="M50" s="167"/>
      <c r="N50" s="25"/>
      <c r="O50" s="25"/>
      <c r="P50" s="25"/>
      <c r="Q50" s="25"/>
      <c r="R50" s="28"/>
      <c r="S50" s="28"/>
      <c r="T50" s="28"/>
      <c r="U50" s="28"/>
      <c r="V50" s="28"/>
      <c r="W50" s="167"/>
      <c r="X50" s="167"/>
      <c r="Y50" s="28"/>
    </row>
    <row r="51" spans="1:25" s="65" customFormat="1" ht="11.25" hidden="1" customHeight="1" x14ac:dyDescent="0.25">
      <c r="A51" s="64"/>
      <c r="B51" s="167"/>
      <c r="C51" s="168"/>
      <c r="D51" s="167"/>
      <c r="E51" s="63"/>
      <c r="F51" s="63"/>
      <c r="G51" s="167"/>
      <c r="H51" s="25"/>
      <c r="I51" s="167"/>
      <c r="J51" s="25"/>
      <c r="K51" s="25"/>
      <c r="L51" s="25"/>
      <c r="M51" s="167"/>
      <c r="N51" s="25"/>
      <c r="O51" s="25"/>
      <c r="P51" s="25"/>
      <c r="Q51" s="25"/>
      <c r="R51" s="28"/>
      <c r="S51" s="28"/>
      <c r="T51" s="28"/>
      <c r="U51" s="28"/>
      <c r="V51" s="28"/>
      <c r="W51" s="167"/>
      <c r="X51" s="167"/>
      <c r="Y51" s="28"/>
    </row>
    <row r="52" spans="1:25" s="65" customFormat="1" ht="11.25" hidden="1" customHeight="1" x14ac:dyDescent="0.25">
      <c r="A52" s="64"/>
      <c r="B52" s="167"/>
      <c r="C52" s="168"/>
      <c r="D52" s="167"/>
      <c r="E52" s="63"/>
      <c r="F52" s="63"/>
      <c r="G52" s="167"/>
      <c r="H52" s="25"/>
      <c r="I52" s="167"/>
      <c r="J52" s="25"/>
      <c r="K52" s="25"/>
      <c r="L52" s="25"/>
      <c r="M52" s="167"/>
      <c r="N52" s="25"/>
      <c r="O52" s="25"/>
      <c r="P52" s="25"/>
      <c r="Q52" s="25"/>
      <c r="R52" s="28"/>
      <c r="S52" s="28"/>
      <c r="T52" s="28"/>
      <c r="U52" s="28"/>
      <c r="V52" s="28"/>
      <c r="W52" s="167"/>
      <c r="X52" s="167"/>
      <c r="Y52" s="28"/>
    </row>
    <row r="53" spans="1:25" s="65" customFormat="1" ht="11.25" hidden="1" customHeight="1" x14ac:dyDescent="0.25">
      <c r="A53" s="64"/>
      <c r="B53" s="167"/>
      <c r="C53" s="168"/>
      <c r="D53" s="167"/>
      <c r="E53" s="63"/>
      <c r="F53" s="63"/>
      <c r="G53" s="167"/>
      <c r="H53" s="25"/>
      <c r="I53" s="167"/>
      <c r="J53" s="25"/>
      <c r="K53" s="25"/>
      <c r="L53" s="25"/>
      <c r="M53" s="167"/>
      <c r="N53" s="25"/>
      <c r="O53" s="25"/>
      <c r="P53" s="25"/>
      <c r="Q53" s="25"/>
      <c r="R53" s="28"/>
      <c r="S53" s="28"/>
      <c r="T53" s="28"/>
      <c r="U53" s="28"/>
      <c r="V53" s="28"/>
      <c r="W53" s="167"/>
      <c r="X53" s="167"/>
      <c r="Y53" s="28"/>
    </row>
    <row r="54" spans="1:25" s="65" customFormat="1" ht="11.25" hidden="1" customHeight="1" x14ac:dyDescent="0.25">
      <c r="A54" s="64"/>
      <c r="B54" s="167"/>
      <c r="C54" s="168"/>
      <c r="D54" s="167"/>
      <c r="E54" s="63"/>
      <c r="F54" s="63"/>
      <c r="G54" s="167"/>
      <c r="H54" s="25"/>
      <c r="I54" s="167"/>
      <c r="J54" s="25"/>
      <c r="K54" s="25"/>
      <c r="L54" s="25"/>
      <c r="M54" s="167"/>
      <c r="N54" s="25"/>
      <c r="O54" s="25"/>
      <c r="P54" s="25"/>
      <c r="Q54" s="25"/>
      <c r="R54" s="28"/>
      <c r="S54" s="28"/>
      <c r="T54" s="28"/>
      <c r="U54" s="28"/>
      <c r="V54" s="28"/>
      <c r="W54" s="167"/>
      <c r="X54" s="167"/>
      <c r="Y54" s="28"/>
    </row>
    <row r="55" spans="1:25" s="65" customFormat="1" ht="11.25" hidden="1" customHeight="1" x14ac:dyDescent="0.25">
      <c r="A55" s="64"/>
      <c r="B55" s="167"/>
      <c r="C55" s="168"/>
      <c r="D55" s="167"/>
      <c r="E55" s="63"/>
      <c r="F55" s="63"/>
      <c r="G55" s="167"/>
      <c r="H55" s="25"/>
      <c r="I55" s="167"/>
      <c r="J55" s="25"/>
      <c r="K55" s="25"/>
      <c r="L55" s="25"/>
      <c r="M55" s="167"/>
      <c r="N55" s="25"/>
      <c r="O55" s="25"/>
      <c r="P55" s="25"/>
      <c r="Q55" s="25"/>
      <c r="R55" s="28"/>
      <c r="S55" s="28"/>
      <c r="T55" s="28"/>
      <c r="U55" s="28"/>
      <c r="V55" s="28"/>
      <c r="W55" s="167"/>
      <c r="X55" s="167"/>
      <c r="Y55" s="28"/>
    </row>
    <row r="56" spans="1:25" s="65" customFormat="1" ht="11.25" hidden="1" customHeight="1" x14ac:dyDescent="0.25">
      <c r="A56" s="64"/>
      <c r="B56" s="167"/>
      <c r="C56" s="168"/>
      <c r="D56" s="167"/>
      <c r="E56" s="63"/>
      <c r="F56" s="63"/>
      <c r="G56" s="167"/>
      <c r="H56" s="25"/>
      <c r="I56" s="167"/>
      <c r="J56" s="25"/>
      <c r="K56" s="25"/>
      <c r="L56" s="25"/>
      <c r="M56" s="167"/>
      <c r="N56" s="25"/>
      <c r="O56" s="25"/>
      <c r="P56" s="25"/>
      <c r="Q56" s="25"/>
      <c r="R56" s="28"/>
      <c r="S56" s="28"/>
      <c r="T56" s="28"/>
      <c r="U56" s="28"/>
      <c r="V56" s="28"/>
      <c r="W56" s="167"/>
      <c r="X56" s="167"/>
      <c r="Y56" s="28"/>
    </row>
    <row r="57" spans="1:25" s="65" customFormat="1" ht="79.5" hidden="1" customHeight="1" x14ac:dyDescent="0.25">
      <c r="A57" s="64"/>
      <c r="B57" s="167"/>
      <c r="C57" s="168"/>
      <c r="D57" s="167"/>
      <c r="E57" s="63"/>
      <c r="F57" s="63"/>
      <c r="G57" s="167"/>
      <c r="H57" s="25"/>
      <c r="I57" s="167"/>
      <c r="J57" s="25"/>
      <c r="K57" s="25"/>
      <c r="L57" s="25"/>
      <c r="M57" s="167"/>
      <c r="N57" s="25"/>
      <c r="O57" s="25"/>
      <c r="P57" s="25"/>
      <c r="Q57" s="25"/>
      <c r="R57" s="28"/>
      <c r="S57" s="28"/>
      <c r="T57" s="28"/>
      <c r="U57" s="28"/>
      <c r="V57" s="28"/>
      <c r="W57" s="167"/>
      <c r="X57" s="167"/>
      <c r="Y57" s="28"/>
    </row>
    <row r="58" spans="1:25" s="65" customFormat="1" ht="79.5" hidden="1" customHeight="1" x14ac:dyDescent="0.25">
      <c r="A58" s="64"/>
      <c r="B58" s="167"/>
      <c r="C58" s="168"/>
      <c r="D58" s="167"/>
      <c r="E58" s="63"/>
      <c r="F58" s="63"/>
      <c r="G58" s="167"/>
      <c r="H58" s="25"/>
      <c r="I58" s="167"/>
      <c r="J58" s="25"/>
      <c r="K58" s="25"/>
      <c r="L58" s="25"/>
      <c r="M58" s="167"/>
      <c r="N58" s="25"/>
      <c r="O58" s="25"/>
      <c r="P58" s="25"/>
      <c r="Q58" s="25"/>
      <c r="R58" s="28"/>
      <c r="S58" s="28"/>
      <c r="T58" s="28"/>
      <c r="U58" s="28"/>
      <c r="V58" s="28"/>
      <c r="W58" s="167"/>
      <c r="X58" s="167"/>
      <c r="Y58" s="28"/>
    </row>
    <row r="59" spans="1:25" s="65" customFormat="1" ht="79.5" hidden="1" customHeight="1" x14ac:dyDescent="0.25">
      <c r="A59" s="64"/>
      <c r="B59" s="167"/>
      <c r="C59" s="168"/>
      <c r="D59" s="167"/>
      <c r="E59" s="63"/>
      <c r="F59" s="63"/>
      <c r="G59" s="167"/>
      <c r="H59" s="25"/>
      <c r="I59" s="167"/>
      <c r="J59" s="25"/>
      <c r="K59" s="25"/>
      <c r="L59" s="25"/>
      <c r="M59" s="167"/>
      <c r="N59" s="25"/>
      <c r="O59" s="25"/>
      <c r="P59" s="25"/>
      <c r="Q59" s="25"/>
      <c r="R59" s="28"/>
      <c r="S59" s="28"/>
      <c r="T59" s="28"/>
      <c r="U59" s="28"/>
      <c r="V59" s="28"/>
      <c r="W59" s="167"/>
      <c r="X59" s="167"/>
      <c r="Y59" s="28"/>
    </row>
    <row r="60" spans="1:25" s="65" customFormat="1" ht="79.5" hidden="1" customHeight="1" x14ac:dyDescent="0.25">
      <c r="A60" s="64"/>
      <c r="B60" s="167"/>
      <c r="C60" s="168"/>
      <c r="D60" s="169"/>
      <c r="E60" s="63"/>
      <c r="F60" s="63"/>
      <c r="G60" s="167"/>
      <c r="H60" s="25"/>
      <c r="I60" s="167"/>
      <c r="J60" s="25"/>
      <c r="K60" s="25"/>
      <c r="L60" s="25"/>
      <c r="M60" s="167"/>
      <c r="N60" s="25"/>
      <c r="O60" s="25"/>
      <c r="P60" s="25"/>
      <c r="Q60" s="25"/>
      <c r="R60" s="29"/>
      <c r="S60" s="29"/>
      <c r="T60" s="29"/>
      <c r="U60" s="29"/>
      <c r="V60" s="29"/>
      <c r="W60" s="167"/>
      <c r="X60" s="169"/>
      <c r="Y60" s="66"/>
    </row>
    <row r="61" spans="1:25" s="65" customFormat="1" ht="79.5" hidden="1" customHeight="1" x14ac:dyDescent="0.25">
      <c r="A61" s="64"/>
      <c r="B61" s="167"/>
      <c r="C61" s="168"/>
      <c r="D61" s="169"/>
      <c r="E61" s="63"/>
      <c r="F61" s="63"/>
      <c r="G61" s="167"/>
      <c r="H61" s="25"/>
      <c r="I61" s="167"/>
      <c r="J61" s="25"/>
      <c r="K61" s="25"/>
      <c r="L61" s="25"/>
      <c r="M61" s="167"/>
      <c r="N61" s="25"/>
      <c r="O61" s="25"/>
      <c r="P61" s="25"/>
      <c r="Q61" s="25"/>
      <c r="R61" s="29"/>
      <c r="S61" s="29"/>
      <c r="T61" s="29"/>
      <c r="U61" s="29"/>
      <c r="V61" s="29"/>
      <c r="W61" s="167"/>
      <c r="X61" s="169"/>
      <c r="Y61" s="66"/>
    </row>
    <row r="62" spans="1:25" s="65" customFormat="1" ht="79.5" hidden="1" customHeight="1" x14ac:dyDescent="0.25">
      <c r="A62" s="64"/>
      <c r="B62" s="167"/>
      <c r="C62" s="168"/>
      <c r="D62" s="169"/>
      <c r="E62" s="63"/>
      <c r="F62" s="63"/>
      <c r="G62" s="167"/>
      <c r="H62" s="25"/>
      <c r="I62" s="167"/>
      <c r="J62" s="25"/>
      <c r="K62" s="25"/>
      <c r="L62" s="25"/>
      <c r="M62" s="167"/>
      <c r="N62" s="25"/>
      <c r="O62" s="25"/>
      <c r="P62" s="25"/>
      <c r="Q62" s="25"/>
      <c r="R62" s="29"/>
      <c r="S62" s="29"/>
      <c r="T62" s="29"/>
      <c r="U62" s="29"/>
      <c r="V62" s="29"/>
      <c r="W62" s="167"/>
      <c r="X62" s="169"/>
      <c r="Y62" s="66"/>
    </row>
    <row r="63" spans="1:25" ht="117.75" hidden="1" customHeight="1" x14ac:dyDescent="0.25">
      <c r="B63" s="167"/>
      <c r="C63" s="168"/>
      <c r="D63" s="167"/>
      <c r="G63" s="167"/>
      <c r="I63" s="167"/>
      <c r="M63" s="167"/>
      <c r="R63" s="28"/>
      <c r="S63" s="28"/>
      <c r="T63" s="28"/>
      <c r="U63" s="28"/>
      <c r="V63" s="28"/>
      <c r="W63" s="167"/>
      <c r="X63" s="167"/>
      <c r="Y63" s="28"/>
    </row>
    <row r="64" spans="1:25" ht="87.75" hidden="1" customHeight="1" x14ac:dyDescent="0.25">
      <c r="B64" s="167"/>
      <c r="C64" s="168"/>
      <c r="D64" s="167"/>
      <c r="G64" s="167"/>
      <c r="I64" s="167"/>
      <c r="M64" s="167"/>
      <c r="R64" s="28"/>
      <c r="S64" s="28"/>
      <c r="T64" s="28"/>
      <c r="U64" s="28"/>
      <c r="V64" s="28"/>
      <c r="W64" s="167"/>
      <c r="X64" s="167"/>
      <c r="Y64" s="28"/>
    </row>
    <row r="65" spans="2:25" ht="73.5" hidden="1" customHeight="1" x14ac:dyDescent="0.25">
      <c r="B65" s="167"/>
      <c r="C65" s="168"/>
      <c r="D65" s="167"/>
      <c r="G65" s="167"/>
      <c r="I65" s="167"/>
      <c r="M65" s="167"/>
      <c r="R65" s="28"/>
      <c r="S65" s="28"/>
      <c r="T65" s="28"/>
      <c r="U65" s="28"/>
      <c r="V65" s="28"/>
      <c r="W65" s="167"/>
      <c r="X65" s="167"/>
      <c r="Y65" s="28"/>
    </row>
    <row r="66" spans="2:25" ht="91.5" hidden="1" customHeight="1" x14ac:dyDescent="0.25">
      <c r="B66" s="167"/>
      <c r="C66" s="168"/>
      <c r="D66" s="167"/>
      <c r="G66" s="167"/>
      <c r="I66" s="167"/>
      <c r="M66" s="167"/>
      <c r="R66" s="28"/>
      <c r="S66" s="28"/>
      <c r="T66" s="28"/>
      <c r="U66" s="28"/>
      <c r="V66" s="28"/>
      <c r="W66" s="167"/>
      <c r="X66" s="167"/>
      <c r="Y66" s="28"/>
    </row>
    <row r="67" spans="2:25" ht="81" hidden="1" customHeight="1" x14ac:dyDescent="0.25">
      <c r="B67" s="167"/>
      <c r="C67" s="168"/>
      <c r="D67" s="167"/>
      <c r="G67" s="167"/>
      <c r="I67" s="167"/>
      <c r="M67" s="167"/>
      <c r="R67" s="28"/>
      <c r="S67" s="28"/>
      <c r="T67" s="28"/>
      <c r="U67" s="28"/>
      <c r="V67" s="28"/>
      <c r="W67" s="167"/>
      <c r="X67" s="167"/>
      <c r="Y67" s="28"/>
    </row>
    <row r="68" spans="2:25" ht="54" hidden="1" customHeight="1" x14ac:dyDescent="0.25">
      <c r="B68" s="167"/>
      <c r="C68" s="168"/>
      <c r="D68" s="167"/>
      <c r="G68" s="167"/>
      <c r="I68" s="167"/>
      <c r="M68" s="167"/>
      <c r="R68" s="28"/>
      <c r="S68" s="28"/>
      <c r="T68" s="28"/>
      <c r="U68" s="28"/>
      <c r="V68" s="28"/>
      <c r="W68" s="167"/>
      <c r="X68" s="167"/>
      <c r="Y68" s="28"/>
    </row>
    <row r="69" spans="2:25" ht="73.5" hidden="1" customHeight="1" x14ac:dyDescent="0.25">
      <c r="B69" s="167"/>
      <c r="C69" s="168"/>
      <c r="D69" s="167"/>
      <c r="G69" s="167"/>
      <c r="I69" s="167"/>
      <c r="M69" s="167"/>
      <c r="R69" s="28"/>
      <c r="S69" s="28"/>
      <c r="T69" s="28"/>
      <c r="U69" s="28"/>
      <c r="V69" s="28"/>
      <c r="W69" s="167"/>
      <c r="X69" s="167"/>
      <c r="Y69" s="28"/>
    </row>
    <row r="70" spans="2:25" ht="48" hidden="1" customHeight="1" x14ac:dyDescent="0.25">
      <c r="B70" s="167"/>
      <c r="C70" s="168"/>
      <c r="D70" s="167"/>
      <c r="G70" s="167"/>
      <c r="I70" s="167"/>
      <c r="M70" s="167"/>
      <c r="R70" s="28"/>
      <c r="S70" s="28"/>
      <c r="T70" s="28"/>
      <c r="U70" s="28"/>
      <c r="V70" s="28"/>
      <c r="W70" s="167"/>
      <c r="X70" s="167"/>
      <c r="Y70" s="28"/>
    </row>
    <row r="71" spans="2:25" ht="63.75" hidden="1" customHeight="1" x14ac:dyDescent="0.25">
      <c r="B71" s="167"/>
      <c r="C71" s="168"/>
      <c r="D71" s="167"/>
      <c r="G71" s="167"/>
      <c r="I71" s="167"/>
      <c r="M71" s="167"/>
      <c r="R71" s="28"/>
      <c r="S71" s="28"/>
      <c r="T71" s="28"/>
      <c r="U71" s="28"/>
      <c r="V71" s="28"/>
      <c r="W71" s="167"/>
      <c r="X71" s="167"/>
      <c r="Y71" s="28"/>
    </row>
    <row r="72" spans="2:25" ht="65.25" hidden="1" customHeight="1" x14ac:dyDescent="0.25">
      <c r="B72" s="167"/>
      <c r="C72" s="168"/>
      <c r="D72" s="167"/>
      <c r="G72" s="167"/>
      <c r="I72" s="167"/>
      <c r="M72" s="167"/>
      <c r="R72" s="28"/>
      <c r="S72" s="28"/>
      <c r="T72" s="28"/>
      <c r="U72" s="28"/>
      <c r="V72" s="28"/>
      <c r="W72" s="167"/>
      <c r="X72" s="167"/>
      <c r="Y72" s="28"/>
    </row>
    <row r="73" spans="2:25" ht="49.5" hidden="1" customHeight="1" x14ac:dyDescent="0.25">
      <c r="B73" s="167"/>
      <c r="C73" s="168"/>
      <c r="D73" s="167"/>
      <c r="G73" s="167"/>
      <c r="I73" s="167"/>
      <c r="M73" s="167"/>
      <c r="R73" s="28"/>
      <c r="S73" s="28"/>
      <c r="T73" s="28"/>
      <c r="U73" s="28"/>
      <c r="V73" s="28"/>
      <c r="W73" s="167"/>
      <c r="X73" s="167"/>
      <c r="Y73" s="28"/>
    </row>
    <row r="74" spans="2:25" ht="47.25" hidden="1" customHeight="1" x14ac:dyDescent="0.25">
      <c r="B74" s="167"/>
      <c r="C74" s="168"/>
      <c r="D74" s="167"/>
      <c r="G74" s="167"/>
      <c r="I74" s="167"/>
      <c r="M74" s="167"/>
      <c r="R74" s="28"/>
      <c r="S74" s="28"/>
      <c r="T74" s="28"/>
      <c r="U74" s="28"/>
      <c r="V74" s="28"/>
      <c r="W74" s="167"/>
      <c r="X74" s="167"/>
      <c r="Y74" s="28"/>
    </row>
    <row r="75" spans="2:25" ht="54" hidden="1" customHeight="1" x14ac:dyDescent="0.25">
      <c r="B75" s="167"/>
      <c r="C75" s="168"/>
      <c r="D75" s="167"/>
      <c r="G75" s="167"/>
      <c r="I75" s="167"/>
      <c r="M75" s="167"/>
      <c r="R75" s="28"/>
      <c r="S75" s="28"/>
      <c r="T75" s="28"/>
      <c r="U75" s="28"/>
      <c r="V75" s="28"/>
      <c r="W75" s="167"/>
      <c r="X75" s="167"/>
      <c r="Y75" s="28"/>
    </row>
    <row r="76" spans="2:25" hidden="1" x14ac:dyDescent="0.25">
      <c r="M76" s="25"/>
    </row>
    <row r="77" spans="2:25" hidden="1" x14ac:dyDescent="0.25">
      <c r="M77" s="25"/>
    </row>
    <row r="78" spans="2:25" hidden="1" x14ac:dyDescent="0.25">
      <c r="M78" s="25"/>
    </row>
    <row r="79" spans="2:25" hidden="1" x14ac:dyDescent="0.25">
      <c r="M79" s="25"/>
    </row>
    <row r="80" spans="2:25" hidden="1" x14ac:dyDescent="0.25">
      <c r="M80" s="25"/>
    </row>
    <row r="81" spans="13:13" hidden="1" x14ac:dyDescent="0.25">
      <c r="M81" s="25"/>
    </row>
    <row r="82" spans="13:13" hidden="1" x14ac:dyDescent="0.25">
      <c r="M82" s="25"/>
    </row>
    <row r="83" spans="13:13" hidden="1" x14ac:dyDescent="0.25">
      <c r="M83" s="25"/>
    </row>
    <row r="84" spans="13:13" hidden="1" x14ac:dyDescent="0.25">
      <c r="M84" s="25"/>
    </row>
    <row r="85" spans="13:13" hidden="1" x14ac:dyDescent="0.25">
      <c r="M85" s="25"/>
    </row>
    <row r="86" spans="13:13" hidden="1" x14ac:dyDescent="0.25">
      <c r="M86" s="25"/>
    </row>
    <row r="87" spans="13:13" hidden="1" x14ac:dyDescent="0.25">
      <c r="M87" s="25"/>
    </row>
    <row r="88" spans="13:13" hidden="1" x14ac:dyDescent="0.25">
      <c r="M88" s="25"/>
    </row>
    <row r="89" spans="13:13" hidden="1" x14ac:dyDescent="0.25">
      <c r="M89" s="25"/>
    </row>
    <row r="90" spans="13:13" hidden="1" x14ac:dyDescent="0.25">
      <c r="M90" s="25"/>
    </row>
    <row r="91" spans="13:13" hidden="1" x14ac:dyDescent="0.25">
      <c r="M91" s="25"/>
    </row>
    <row r="92" spans="13:13" hidden="1" x14ac:dyDescent="0.25">
      <c r="M92" s="25"/>
    </row>
    <row r="93" spans="13:13" hidden="1" x14ac:dyDescent="0.25">
      <c r="M93" s="25"/>
    </row>
    <row r="94" spans="13:13" hidden="1" x14ac:dyDescent="0.25">
      <c r="M94" s="25"/>
    </row>
    <row r="95" spans="13:13" hidden="1" x14ac:dyDescent="0.25">
      <c r="M95" s="25"/>
    </row>
    <row r="96" spans="13:13" hidden="1" x14ac:dyDescent="0.25">
      <c r="M96" s="25"/>
    </row>
    <row r="97" spans="13:13" hidden="1" x14ac:dyDescent="0.25">
      <c r="M97" s="25"/>
    </row>
    <row r="98" spans="13:13" hidden="1" x14ac:dyDescent="0.25">
      <c r="M98" s="25"/>
    </row>
    <row r="99" spans="13:13" hidden="1" x14ac:dyDescent="0.25">
      <c r="M99" s="25"/>
    </row>
    <row r="100" spans="13:13" hidden="1" x14ac:dyDescent="0.25">
      <c r="M100" s="25"/>
    </row>
    <row r="101" spans="13:13" hidden="1" x14ac:dyDescent="0.25">
      <c r="M101" s="25"/>
    </row>
    <row r="102" spans="13:13" hidden="1" x14ac:dyDescent="0.25">
      <c r="M102" s="25"/>
    </row>
    <row r="103" spans="13:13" hidden="1" x14ac:dyDescent="0.25">
      <c r="M103" s="25"/>
    </row>
    <row r="104" spans="13:13" hidden="1" x14ac:dyDescent="0.25">
      <c r="M104" s="25"/>
    </row>
    <row r="105" spans="13:13" hidden="1" x14ac:dyDescent="0.25">
      <c r="M105" s="25"/>
    </row>
    <row r="106" spans="13:13" hidden="1" x14ac:dyDescent="0.25">
      <c r="M106" s="25"/>
    </row>
    <row r="107" spans="13:13" hidden="1" x14ac:dyDescent="0.25">
      <c r="M107" s="25"/>
    </row>
    <row r="108" spans="13:13" hidden="1" x14ac:dyDescent="0.25">
      <c r="M108" s="25"/>
    </row>
    <row r="109" spans="13:13" hidden="1" x14ac:dyDescent="0.25">
      <c r="M109" s="25"/>
    </row>
    <row r="110" spans="13:13" hidden="1" x14ac:dyDescent="0.25">
      <c r="M110" s="25"/>
    </row>
    <row r="111" spans="13:13" hidden="1" x14ac:dyDescent="0.25">
      <c r="M111" s="25"/>
    </row>
    <row r="112" spans="13:13" hidden="1" x14ac:dyDescent="0.25">
      <c r="M112" s="25"/>
    </row>
    <row r="113" spans="13:13" hidden="1" x14ac:dyDescent="0.25">
      <c r="M113" s="25"/>
    </row>
    <row r="114" spans="13:13" hidden="1" x14ac:dyDescent="0.25">
      <c r="M114" s="25"/>
    </row>
    <row r="115" spans="13:13" hidden="1" x14ac:dyDescent="0.25">
      <c r="M115" s="25"/>
    </row>
    <row r="116" spans="13:13" hidden="1" x14ac:dyDescent="0.25">
      <c r="M116" s="25"/>
    </row>
    <row r="117" spans="13:13" hidden="1" x14ac:dyDescent="0.25">
      <c r="M117" s="25"/>
    </row>
    <row r="118" spans="13:13" hidden="1" x14ac:dyDescent="0.25">
      <c r="M118" s="25"/>
    </row>
    <row r="119" spans="13:13" hidden="1" x14ac:dyDescent="0.25">
      <c r="M119" s="25"/>
    </row>
    <row r="120" spans="13:13" hidden="1" x14ac:dyDescent="0.25">
      <c r="M120" s="25"/>
    </row>
    <row r="121" spans="13:13" hidden="1" x14ac:dyDescent="0.25">
      <c r="M121" s="25"/>
    </row>
    <row r="122" spans="13:13" hidden="1" x14ac:dyDescent="0.25">
      <c r="M122" s="25"/>
    </row>
    <row r="123" spans="13:13" hidden="1" x14ac:dyDescent="0.25">
      <c r="M123" s="25"/>
    </row>
    <row r="124" spans="13:13" hidden="1" x14ac:dyDescent="0.25">
      <c r="M124" s="25"/>
    </row>
    <row r="125" spans="13:13" hidden="1" x14ac:dyDescent="0.25">
      <c r="M125" s="25"/>
    </row>
    <row r="126" spans="13:13" hidden="1" x14ac:dyDescent="0.25">
      <c r="M126" s="25"/>
    </row>
    <row r="127" spans="13:13" hidden="1" x14ac:dyDescent="0.25">
      <c r="M127" s="25"/>
    </row>
    <row r="128" spans="13:13" hidden="1" x14ac:dyDescent="0.25">
      <c r="M128" s="25"/>
    </row>
    <row r="129" spans="6:13" hidden="1" x14ac:dyDescent="0.25">
      <c r="M129" s="25"/>
    </row>
    <row r="130" spans="6:13" hidden="1" x14ac:dyDescent="0.25">
      <c r="M130" s="25"/>
    </row>
    <row r="131" spans="6:13" hidden="1" x14ac:dyDescent="0.25">
      <c r="M131" s="25"/>
    </row>
    <row r="132" spans="6:13" hidden="1" x14ac:dyDescent="0.25">
      <c r="M132" s="25"/>
    </row>
    <row r="133" spans="6:13" hidden="1" x14ac:dyDescent="0.25">
      <c r="M133" s="25"/>
    </row>
    <row r="134" spans="6:13" hidden="1" x14ac:dyDescent="0.25">
      <c r="M134" s="25"/>
    </row>
    <row r="135" spans="6:13" hidden="1" x14ac:dyDescent="0.25">
      <c r="M135" s="25"/>
    </row>
    <row r="136" spans="6:13" hidden="1" x14ac:dyDescent="0.25">
      <c r="M136" s="25"/>
    </row>
    <row r="137" spans="6:13" hidden="1" x14ac:dyDescent="0.25">
      <c r="M137" s="25"/>
    </row>
    <row r="138" spans="6:13" hidden="1" x14ac:dyDescent="0.25">
      <c r="M138" s="25"/>
    </row>
    <row r="139" spans="6:13" hidden="1" x14ac:dyDescent="0.25">
      <c r="M139" s="25"/>
    </row>
    <row r="140" spans="6:13" ht="14.25" hidden="1" customHeight="1" x14ac:dyDescent="0.25">
      <c r="F140" s="63" t="s">
        <v>23</v>
      </c>
      <c r="I140" s="25" t="s">
        <v>24</v>
      </c>
      <c r="M140" s="67"/>
    </row>
    <row r="141" spans="6:13" ht="15" hidden="1" customHeight="1" x14ac:dyDescent="0.25">
      <c r="F141" s="63" t="s">
        <v>22</v>
      </c>
      <c r="I141" s="25" t="s">
        <v>25</v>
      </c>
      <c r="M141" s="67"/>
    </row>
    <row r="142" spans="6:13" ht="15" hidden="1" customHeight="1" x14ac:dyDescent="0.25">
      <c r="F142" s="63" t="s">
        <v>21</v>
      </c>
      <c r="I142" s="25" t="s">
        <v>33</v>
      </c>
      <c r="M142" s="67"/>
    </row>
    <row r="143" spans="6:13" ht="15" hidden="1" customHeight="1" x14ac:dyDescent="0.25">
      <c r="M143" s="67"/>
    </row>
    <row r="144" spans="6:13" ht="15" hidden="1" customHeight="1" x14ac:dyDescent="0.25">
      <c r="M144" s="67"/>
    </row>
    <row r="145" spans="15:25" ht="15.75" hidden="1" customHeight="1" x14ac:dyDescent="0.25">
      <c r="Y145" s="29" t="s">
        <v>44</v>
      </c>
    </row>
    <row r="146" spans="15:25" ht="15" hidden="1" customHeight="1" x14ac:dyDescent="0.25">
      <c r="Y146" s="29" t="s">
        <v>45</v>
      </c>
    </row>
    <row r="147" spans="15:25" ht="15" hidden="1" customHeight="1" x14ac:dyDescent="0.25">
      <c r="Y147" s="29" t="s">
        <v>46</v>
      </c>
    </row>
    <row r="148" spans="15:25" ht="15" hidden="1" customHeight="1" x14ac:dyDescent="0.25">
      <c r="Y148" s="29" t="s">
        <v>48</v>
      </c>
    </row>
    <row r="149" spans="15:25" ht="15" hidden="1" customHeight="1" x14ac:dyDescent="0.25">
      <c r="Y149" s="29" t="s">
        <v>47</v>
      </c>
    </row>
    <row r="150" spans="15:25" ht="15" hidden="1" customHeight="1" x14ac:dyDescent="0.25">
      <c r="O150" s="25" t="s">
        <v>14</v>
      </c>
      <c r="P150" s="25" t="s">
        <v>14</v>
      </c>
    </row>
    <row r="151" spans="15:25" ht="15" hidden="1" customHeight="1" x14ac:dyDescent="0.25">
      <c r="O151" s="25" t="s">
        <v>15</v>
      </c>
      <c r="P151" s="25" t="s">
        <v>15</v>
      </c>
    </row>
    <row r="152" spans="15:25" ht="15" customHeight="1" x14ac:dyDescent="0.25"/>
  </sheetData>
  <mergeCells count="201">
    <mergeCell ref="C70:C72"/>
    <mergeCell ref="D70:D72"/>
    <mergeCell ref="G70:G72"/>
    <mergeCell ref="I70:I72"/>
    <mergeCell ref="M70:M72"/>
    <mergeCell ref="W70:W72"/>
    <mergeCell ref="X70:X72"/>
    <mergeCell ref="B67:B75"/>
    <mergeCell ref="C67:C69"/>
    <mergeCell ref="D67:D69"/>
    <mergeCell ref="G67:G69"/>
    <mergeCell ref="I67:I69"/>
    <mergeCell ref="C73:C75"/>
    <mergeCell ref="D73:D75"/>
    <mergeCell ref="G73:G75"/>
    <mergeCell ref="I73:I75"/>
    <mergeCell ref="M73:M75"/>
    <mergeCell ref="W73:W75"/>
    <mergeCell ref="X73:X75"/>
    <mergeCell ref="A1:B4"/>
    <mergeCell ref="C1:G2"/>
    <mergeCell ref="I1:M1"/>
    <mergeCell ref="N1:O4"/>
    <mergeCell ref="P1:W2"/>
    <mergeCell ref="X1:AB1"/>
    <mergeCell ref="I2:M2"/>
    <mergeCell ref="W67:W69"/>
    <mergeCell ref="X67:X69"/>
    <mergeCell ref="N5:Y5"/>
    <mergeCell ref="A6:B6"/>
    <mergeCell ref="C6:D6"/>
    <mergeCell ref="F6:M6"/>
    <mergeCell ref="N6:Q6"/>
    <mergeCell ref="T6:Y6"/>
    <mergeCell ref="I3:M3"/>
    <mergeCell ref="P3:W3"/>
    <mergeCell ref="X3:AB3"/>
    <mergeCell ref="C4:G4"/>
    <mergeCell ref="I4:M4"/>
    <mergeCell ref="P4:W4"/>
    <mergeCell ref="X4:AB4"/>
    <mergeCell ref="A5:M5"/>
    <mergeCell ref="M67:M69"/>
    <mergeCell ref="X60:X62"/>
    <mergeCell ref="B63:B66"/>
    <mergeCell ref="C63:C66"/>
    <mergeCell ref="D63:D66"/>
    <mergeCell ref="G63:G66"/>
    <mergeCell ref="I63:I66"/>
    <mergeCell ref="M63:M66"/>
    <mergeCell ref="W63:W66"/>
    <mergeCell ref="X63:X66"/>
    <mergeCell ref="C60:C62"/>
    <mergeCell ref="D60:D62"/>
    <mergeCell ref="G60:G62"/>
    <mergeCell ref="I60:I62"/>
    <mergeCell ref="M60:M62"/>
    <mergeCell ref="W60:W62"/>
    <mergeCell ref="B46:B62"/>
    <mergeCell ref="M54:M56"/>
    <mergeCell ref="W54:W56"/>
    <mergeCell ref="X54:X56"/>
    <mergeCell ref="C57:C59"/>
    <mergeCell ref="D57:D59"/>
    <mergeCell ref="G57:G59"/>
    <mergeCell ref="I57:I59"/>
    <mergeCell ref="M57:M59"/>
    <mergeCell ref="W57:W59"/>
    <mergeCell ref="X57:X59"/>
    <mergeCell ref="C54:C56"/>
    <mergeCell ref="D54:D56"/>
    <mergeCell ref="G54:G56"/>
    <mergeCell ref="I54:I56"/>
    <mergeCell ref="C50:C53"/>
    <mergeCell ref="D50:D53"/>
    <mergeCell ref="G50:G53"/>
    <mergeCell ref="I50:I53"/>
    <mergeCell ref="M50:M53"/>
    <mergeCell ref="W50:W53"/>
    <mergeCell ref="X50:X53"/>
    <mergeCell ref="C46:C49"/>
    <mergeCell ref="D46:D49"/>
    <mergeCell ref="G46:G49"/>
    <mergeCell ref="I46:I49"/>
    <mergeCell ref="M46:M49"/>
    <mergeCell ref="X40:X42"/>
    <mergeCell ref="C43:C45"/>
    <mergeCell ref="D43:D45"/>
    <mergeCell ref="G43:G45"/>
    <mergeCell ref="I43:I45"/>
    <mergeCell ref="M43:M45"/>
    <mergeCell ref="W43:W45"/>
    <mergeCell ref="X43:X45"/>
    <mergeCell ref="W46:W49"/>
    <mergeCell ref="X46:X49"/>
    <mergeCell ref="X34:X36"/>
    <mergeCell ref="B37:B39"/>
    <mergeCell ref="C37:C39"/>
    <mergeCell ref="D37:D39"/>
    <mergeCell ref="G37:G39"/>
    <mergeCell ref="I37:I39"/>
    <mergeCell ref="M37:M39"/>
    <mergeCell ref="W37:W39"/>
    <mergeCell ref="X37:X39"/>
    <mergeCell ref="B34:B36"/>
    <mergeCell ref="C34:C36"/>
    <mergeCell ref="D34:D36"/>
    <mergeCell ref="G34:G36"/>
    <mergeCell ref="I34:I36"/>
    <mergeCell ref="M34:M36"/>
    <mergeCell ref="W34:W36"/>
    <mergeCell ref="B40:B45"/>
    <mergeCell ref="C40:C42"/>
    <mergeCell ref="D40:D42"/>
    <mergeCell ref="G40:G42"/>
    <mergeCell ref="I40:I42"/>
    <mergeCell ref="M40:M42"/>
    <mergeCell ref="W40:W42"/>
    <mergeCell ref="X25:X27"/>
    <mergeCell ref="C28:C30"/>
    <mergeCell ref="D28:D30"/>
    <mergeCell ref="G28:G30"/>
    <mergeCell ref="I28:I30"/>
    <mergeCell ref="M28:M30"/>
    <mergeCell ref="W28:W30"/>
    <mergeCell ref="X28:X30"/>
    <mergeCell ref="B25:B33"/>
    <mergeCell ref="C25:C27"/>
    <mergeCell ref="G25:G27"/>
    <mergeCell ref="I25:I27"/>
    <mergeCell ref="M25:M27"/>
    <mergeCell ref="W25:W27"/>
    <mergeCell ref="C31:C33"/>
    <mergeCell ref="D31:D33"/>
    <mergeCell ref="G31:G33"/>
    <mergeCell ref="I31:I33"/>
    <mergeCell ref="M31:M33"/>
    <mergeCell ref="W31:W33"/>
    <mergeCell ref="X31:X33"/>
    <mergeCell ref="X19:X21"/>
    <mergeCell ref="B22:B24"/>
    <mergeCell ref="C22:C24"/>
    <mergeCell ref="G22:G24"/>
    <mergeCell ref="I22:I24"/>
    <mergeCell ref="M22:M24"/>
    <mergeCell ref="W22:W24"/>
    <mergeCell ref="X22:X24"/>
    <mergeCell ref="X15:Y15"/>
    <mergeCell ref="X16:Y16"/>
    <mergeCell ref="W17:W18"/>
    <mergeCell ref="X17:Y17"/>
    <mergeCell ref="X18:Y18"/>
    <mergeCell ref="C19:C21"/>
    <mergeCell ref="G19:G21"/>
    <mergeCell ref="I19:I21"/>
    <mergeCell ref="M19:M21"/>
    <mergeCell ref="W19:W21"/>
    <mergeCell ref="V9:V10"/>
    <mergeCell ref="W9:W10"/>
    <mergeCell ref="X9:Y10"/>
    <mergeCell ref="A11:A14"/>
    <mergeCell ref="B11:B14"/>
    <mergeCell ref="C11:C14"/>
    <mergeCell ref="D11:D14"/>
    <mergeCell ref="L11:L14"/>
    <mergeCell ref="M11:M14"/>
    <mergeCell ref="N11:N14"/>
    <mergeCell ref="V11:V14"/>
    <mergeCell ref="W11:W14"/>
    <mergeCell ref="X11:Y14"/>
    <mergeCell ref="E12:E14"/>
    <mergeCell ref="F12:F14"/>
    <mergeCell ref="G12:G14"/>
    <mergeCell ref="H12:H14"/>
    <mergeCell ref="I12:I14"/>
    <mergeCell ref="J12:J14"/>
    <mergeCell ref="K12:K14"/>
    <mergeCell ref="X2:AB2"/>
    <mergeCell ref="C3:G3"/>
    <mergeCell ref="S7:S8"/>
    <mergeCell ref="T7:T8"/>
    <mergeCell ref="X7:Y8"/>
    <mergeCell ref="A9:A10"/>
    <mergeCell ref="B9:B10"/>
    <mergeCell ref="C9:C10"/>
    <mergeCell ref="D9:D10"/>
    <mergeCell ref="L9:L10"/>
    <mergeCell ref="M9:M10"/>
    <mergeCell ref="N9:N10"/>
    <mergeCell ref="G7:M7"/>
    <mergeCell ref="N7:N8"/>
    <mergeCell ref="O7:O8"/>
    <mergeCell ref="P7:P8"/>
    <mergeCell ref="Q7:Q8"/>
    <mergeCell ref="R7:R8"/>
    <mergeCell ref="A7:A8"/>
    <mergeCell ref="B7:B8"/>
    <mergeCell ref="C7:C8"/>
    <mergeCell ref="D7:D8"/>
    <mergeCell ref="E7:E8"/>
    <mergeCell ref="F7:F8"/>
  </mergeCells>
  <conditionalFormatting sqref="G9:H10 H11:H12 H15:H16">
    <cfRule type="containsText" dxfId="49" priority="22" operator="containsText" text="Baja">
      <formula>NOT(ISERROR(SEARCH("Baja",G9)))</formula>
    </cfRule>
  </conditionalFormatting>
  <conditionalFormatting sqref="H9:H12 G9:G16 H15:H16">
    <cfRule type="containsText" dxfId="48" priority="19" operator="containsText" text="Baja">
      <formula>NOT(ISERROR(SEARCH("Baja",G9)))</formula>
    </cfRule>
    <cfRule type="containsText" dxfId="47" priority="20" operator="containsText" text="Media">
      <formula>NOT(ISERROR(SEARCH("Media",G9)))</formula>
    </cfRule>
    <cfRule type="containsText" dxfId="46" priority="21" operator="containsText" text="Alta">
      <formula>NOT(ISERROR(SEARCH("Alta",G9)))</formula>
    </cfRule>
  </conditionalFormatting>
  <conditionalFormatting sqref="I9:I16">
    <cfRule type="containsText" dxfId="45" priority="12" operator="containsText" text="Catastrófico">
      <formula>NOT(ISERROR(SEARCH("Catastrófico",I9)))</formula>
    </cfRule>
  </conditionalFormatting>
  <conditionalFormatting sqref="I9:I136">
    <cfRule type="containsText" dxfId="44" priority="13" operator="containsText" text="Catastrofico">
      <formula>NOT(ISERROR(SEARCH("Catastrofico",I9)))</formula>
    </cfRule>
    <cfRule type="containsText" dxfId="43" priority="14" operator="containsText" text="Moderado">
      <formula>NOT(ISERROR(SEARCH("Moderado",I9)))</formula>
    </cfRule>
    <cfRule type="containsText" dxfId="42" priority="15" operator="containsText" text="Leve">
      <formula>NOT(ISERROR(SEARCH("Leve",I9)))</formula>
    </cfRule>
  </conditionalFormatting>
  <conditionalFormatting sqref="I9:L16 M9:M11 M15:M16">
    <cfRule type="containsText" dxfId="41" priority="16" operator="containsText" text="Bajo">
      <formula>NOT(ISERROR(SEARCH("Bajo",I9)))</formula>
    </cfRule>
  </conditionalFormatting>
  <conditionalFormatting sqref="M9:M11 I9:L16 M15:M16">
    <cfRule type="containsText" dxfId="40" priority="17" operator="containsText" text="Medio">
      <formula>NOT(ISERROR(SEARCH("Medio",I9)))</formula>
    </cfRule>
    <cfRule type="containsText" dxfId="39" priority="18" operator="containsText" text="Alto">
      <formula>NOT(ISERROR(SEARCH("Alto",I9)))</formula>
    </cfRule>
  </conditionalFormatting>
  <conditionalFormatting sqref="M9:M11 M15:M16">
    <cfRule type="containsText" dxfId="38" priority="6" operator="containsText" text="Inaceptable">
      <formula>NOT(ISERROR(SEARCH("Inaceptable",M9)))</formula>
    </cfRule>
    <cfRule type="containsText" dxfId="37" priority="7" operator="containsText" text="Importante">
      <formula>NOT(ISERROR(SEARCH("Importante",M9)))</formula>
    </cfRule>
    <cfRule type="containsText" dxfId="36" priority="8" operator="containsText" text="Moderado">
      <formula>NOT(ISERROR(SEARCH("Moderado",M9)))</formula>
    </cfRule>
    <cfRule type="containsText" dxfId="35" priority="9" operator="containsText" text="Moderado">
      <formula>NOT(ISERROR(SEARCH("Moderado",M9)))</formula>
    </cfRule>
    <cfRule type="containsText" dxfId="34" priority="10" operator="containsText" text="Tolerable">
      <formula>NOT(ISERROR(SEARCH("Tolerable",M9)))</formula>
    </cfRule>
    <cfRule type="containsText" dxfId="33" priority="11" operator="containsText" text="Aceptable">
      <formula>NOT(ISERROR(SEARCH("Aceptable",M9)))</formula>
    </cfRule>
  </conditionalFormatting>
  <conditionalFormatting sqref="W9:W16">
    <cfRule type="containsText" dxfId="32" priority="1" operator="containsText" text="Inaceptable">
      <formula>NOT(ISERROR(SEARCH("Inaceptable",W9)))</formula>
    </cfRule>
    <cfRule type="containsText" dxfId="31" priority="2" operator="containsText" text="Importante">
      <formula>NOT(ISERROR(SEARCH("Importante",W9)))</formula>
    </cfRule>
    <cfRule type="containsText" dxfId="30" priority="3" operator="containsText" text="Moderado">
      <formula>NOT(ISERROR(SEARCH("Moderado",W9)))</formula>
    </cfRule>
    <cfRule type="containsText" dxfId="29" priority="4" operator="containsText" text="Tolerable">
      <formula>NOT(ISERROR(SEARCH("Tolerable",W9)))</formula>
    </cfRule>
    <cfRule type="containsText" dxfId="28" priority="5" operator="containsText" text="Aceptable">
      <formula>NOT(ISERROR(SEARCH("Aceptable",W9)))</formula>
    </cfRule>
    <cfRule type="containsText" dxfId="27" priority="23" operator="containsText" text="Medio">
      <formula>NOT(ISERROR(SEARCH("Medio",W9)))</formula>
    </cfRule>
    <cfRule type="containsText" dxfId="26" priority="24" operator="containsText" text="Alto">
      <formula>NOT(ISERROR(SEARCH("Alto",W9)))</formula>
    </cfRule>
    <cfRule type="containsText" dxfId="25" priority="25" operator="containsText" text="Bajo">
      <formula>NOT(ISERROR(SEARCH("Bajo",W9)))</formula>
    </cfRule>
  </conditionalFormatting>
  <dataValidations count="6">
    <dataValidation type="list" allowBlank="1" showInputMessage="1" showErrorMessage="1" sqref="P9:P16" xr:uid="{BC86FE1E-8E4E-4011-A83F-A6D44784A2B6}">
      <formula1>$P$150:$P$151</formula1>
    </dataValidation>
    <dataValidation type="list" allowBlank="1" showInputMessage="1" showErrorMessage="1" sqref="O9:O16" xr:uid="{CF281462-1817-4A41-B887-B24D343DDE63}">
      <formula1>$O$150:$O$151</formula1>
    </dataValidation>
    <dataValidation type="list" allowBlank="1" showInputMessage="1" showErrorMessage="1" sqref="X9 X11 X15:Y16" xr:uid="{5EFB0CAD-0832-4A75-9F01-29AC7E353B22}">
      <formula1>$Y$145:$Y$149</formula1>
    </dataValidation>
    <dataValidation type="list" allowBlank="1" showInputMessage="1" showErrorMessage="1" sqref="I9:I16" xr:uid="{D106E9AA-563D-42B2-A705-4846E923C69A}">
      <formula1>$I$140:$I$142</formula1>
    </dataValidation>
    <dataValidation type="list" allowBlank="1" showInputMessage="1" showErrorMessage="1" sqref="G9:G16" xr:uid="{15718C26-B628-44CC-8A80-544D7F86DBE7}">
      <formula1>$F$140:$F$142</formula1>
    </dataValidation>
    <dataValidation type="list" allowBlank="1" showInputMessage="1" showErrorMessage="1" sqref="D9:D16" xr:uid="{6A19A47B-2903-4B3C-A20D-7C65CC15D143}">
      <formula1>$D$19:$D$25</formula1>
    </dataValidation>
  </dataValidations>
  <hyperlinks>
    <hyperlink ref="I8" location="'Estructura de Riesgos FP'!F3" display="Impacto" xr:uid="{CE80763D-3171-4537-9581-641114EC09E9}"/>
    <hyperlink ref="G8" location="'Estructura de Riesgos FP'!E3" display="Probabilidad" xr:uid="{7D963886-A283-4630-BDA0-480688B8E012}"/>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CA805-8B0C-409A-8253-C71F2EDE9A77}">
  <dimension ref="A1:AB160"/>
  <sheetViews>
    <sheetView topLeftCell="G1" zoomScale="70" zoomScaleNormal="70" workbookViewId="0">
      <selection activeCell="N5" sqref="N5:Y5"/>
    </sheetView>
  </sheetViews>
  <sheetFormatPr baseColWidth="10" defaultColWidth="0" defaultRowHeight="12.75" customHeight="1" zeroHeight="1" x14ac:dyDescent="0.2"/>
  <cols>
    <col min="1" max="1" width="13.28515625" style="30" customWidth="1"/>
    <col min="2" max="2" width="37.28515625" style="48" customWidth="1"/>
    <col min="3" max="3" width="34.28515625" style="76" customWidth="1"/>
    <col min="4" max="4" width="14" style="31" customWidth="1"/>
    <col min="5" max="5" width="42.28515625" style="77" customWidth="1"/>
    <col min="6" max="6" width="36.28515625" style="77" customWidth="1"/>
    <col min="7" max="7" width="13" style="75" customWidth="1"/>
    <col min="8" max="8" width="10.42578125" style="75" hidden="1"/>
    <col min="9" max="9" width="13.42578125" style="75" customWidth="1"/>
    <col min="10" max="10" width="11.28515625" style="75" hidden="1"/>
    <col min="11" max="11" width="17.28515625" style="75" hidden="1"/>
    <col min="12" max="12" width="9.140625" style="75" hidden="1"/>
    <col min="13" max="13" width="16.42578125" style="50" customWidth="1"/>
    <col min="14" max="17" width="13.28515625" style="75" customWidth="1"/>
    <col min="18" max="18" width="59" style="31" customWidth="1"/>
    <col min="19" max="19" width="21.42578125" style="31" customWidth="1"/>
    <col min="20" max="20" width="52.140625" style="31" customWidth="1"/>
    <col min="21" max="22" width="12.7109375" style="31" hidden="1"/>
    <col min="23" max="23" width="18.85546875" style="75" customWidth="1"/>
    <col min="24" max="24" width="7.42578125" style="75" customWidth="1"/>
    <col min="25" max="25" width="13" style="31" customWidth="1"/>
    <col min="26" max="26" width="4.140625" style="21" hidden="1" customWidth="1"/>
    <col min="27" max="16384" width="11.42578125" style="21" hidden="1"/>
  </cols>
  <sheetData>
    <row r="1" spans="1:28" ht="16.5" customHeight="1" x14ac:dyDescent="0.2">
      <c r="A1" s="141"/>
      <c r="B1" s="141"/>
      <c r="C1" s="148" t="s">
        <v>55</v>
      </c>
      <c r="D1" s="149"/>
      <c r="E1" s="149"/>
      <c r="F1" s="149"/>
      <c r="G1" s="150"/>
      <c r="H1" s="33"/>
      <c r="I1" s="117" t="s">
        <v>57</v>
      </c>
      <c r="J1" s="118"/>
      <c r="K1" s="118"/>
      <c r="L1" s="118"/>
      <c r="M1" s="119"/>
      <c r="N1" s="142"/>
      <c r="O1" s="143"/>
      <c r="P1" s="148" t="s">
        <v>55</v>
      </c>
      <c r="Q1" s="149"/>
      <c r="R1" s="149"/>
      <c r="S1" s="149"/>
      <c r="T1" s="149"/>
      <c r="U1" s="149"/>
      <c r="V1" s="149"/>
      <c r="W1" s="150"/>
      <c r="X1" s="117" t="s">
        <v>57</v>
      </c>
      <c r="Y1" s="118"/>
      <c r="Z1" s="118"/>
      <c r="AA1" s="118"/>
      <c r="AB1" s="119"/>
    </row>
    <row r="2" spans="1:28" ht="16.5" customHeight="1" x14ac:dyDescent="0.2">
      <c r="A2" s="141"/>
      <c r="B2" s="141"/>
      <c r="C2" s="151"/>
      <c r="D2" s="152"/>
      <c r="E2" s="152"/>
      <c r="F2" s="152"/>
      <c r="G2" s="153"/>
      <c r="H2" s="34"/>
      <c r="I2" s="117" t="s">
        <v>58</v>
      </c>
      <c r="J2" s="118"/>
      <c r="K2" s="118"/>
      <c r="L2" s="118"/>
      <c r="M2" s="119"/>
      <c r="N2" s="144"/>
      <c r="O2" s="145"/>
      <c r="P2" s="151"/>
      <c r="Q2" s="152"/>
      <c r="R2" s="152"/>
      <c r="S2" s="152"/>
      <c r="T2" s="152"/>
      <c r="U2" s="152"/>
      <c r="V2" s="152"/>
      <c r="W2" s="153"/>
      <c r="X2" s="117" t="s">
        <v>58</v>
      </c>
      <c r="Y2" s="118"/>
      <c r="Z2" s="118"/>
      <c r="AA2" s="118"/>
      <c r="AB2" s="119"/>
    </row>
    <row r="3" spans="1:28" ht="16.5" customHeight="1" x14ac:dyDescent="0.2">
      <c r="A3" s="141"/>
      <c r="B3" s="141"/>
      <c r="C3" s="154" t="s">
        <v>56</v>
      </c>
      <c r="D3" s="155"/>
      <c r="E3" s="155"/>
      <c r="F3" s="155"/>
      <c r="G3" s="156"/>
      <c r="H3" s="35"/>
      <c r="I3" s="117" t="s">
        <v>59</v>
      </c>
      <c r="J3" s="118"/>
      <c r="K3" s="118"/>
      <c r="L3" s="118"/>
      <c r="M3" s="119"/>
      <c r="N3" s="144"/>
      <c r="O3" s="145"/>
      <c r="P3" s="154" t="s">
        <v>56</v>
      </c>
      <c r="Q3" s="155"/>
      <c r="R3" s="155"/>
      <c r="S3" s="155"/>
      <c r="T3" s="155"/>
      <c r="U3" s="155"/>
      <c r="V3" s="155"/>
      <c r="W3" s="156"/>
      <c r="X3" s="117" t="s">
        <v>59</v>
      </c>
      <c r="Y3" s="118"/>
      <c r="Z3" s="118"/>
      <c r="AA3" s="118"/>
      <c r="AB3" s="119"/>
    </row>
    <row r="4" spans="1:28" ht="16.5" customHeight="1" x14ac:dyDescent="0.2">
      <c r="A4" s="141"/>
      <c r="B4" s="141"/>
      <c r="C4" s="154" t="s">
        <v>127</v>
      </c>
      <c r="D4" s="155"/>
      <c r="E4" s="155"/>
      <c r="F4" s="155"/>
      <c r="G4" s="156"/>
      <c r="H4" s="35"/>
      <c r="I4" s="120" t="s">
        <v>60</v>
      </c>
      <c r="J4" s="121"/>
      <c r="K4" s="121"/>
      <c r="L4" s="121"/>
      <c r="M4" s="122"/>
      <c r="N4" s="146"/>
      <c r="O4" s="147"/>
      <c r="P4" s="154" t="s">
        <v>202</v>
      </c>
      <c r="Q4" s="155"/>
      <c r="R4" s="155"/>
      <c r="S4" s="155"/>
      <c r="T4" s="155"/>
      <c r="U4" s="155"/>
      <c r="V4" s="155"/>
      <c r="W4" s="156"/>
      <c r="X4" s="120" t="s">
        <v>60</v>
      </c>
      <c r="Y4" s="121"/>
      <c r="Z4" s="121"/>
      <c r="AA4" s="121"/>
      <c r="AB4" s="122"/>
    </row>
    <row r="5" spans="1:28" ht="15" customHeight="1" x14ac:dyDescent="0.2">
      <c r="A5" s="134" t="s">
        <v>61</v>
      </c>
      <c r="B5" s="134"/>
      <c r="C5" s="134"/>
      <c r="D5" s="134"/>
      <c r="E5" s="134"/>
      <c r="F5" s="134"/>
      <c r="G5" s="134"/>
      <c r="H5" s="134"/>
      <c r="I5" s="134"/>
      <c r="J5" s="134"/>
      <c r="K5" s="134"/>
      <c r="L5" s="134"/>
      <c r="M5" s="134"/>
      <c r="N5" s="135" t="s">
        <v>62</v>
      </c>
      <c r="O5" s="135"/>
      <c r="P5" s="135"/>
      <c r="Q5" s="135"/>
      <c r="R5" s="135"/>
      <c r="S5" s="135"/>
      <c r="T5" s="135"/>
      <c r="U5" s="135"/>
      <c r="V5" s="135"/>
      <c r="W5" s="135"/>
      <c r="X5" s="135"/>
      <c r="Y5" s="135"/>
    </row>
    <row r="6" spans="1:28" s="30" customFormat="1" ht="22.5" customHeight="1" x14ac:dyDescent="0.25">
      <c r="A6" s="136" t="s">
        <v>63</v>
      </c>
      <c r="B6" s="136"/>
      <c r="C6" s="137" t="s">
        <v>153</v>
      </c>
      <c r="D6" s="137"/>
      <c r="E6" s="51" t="s">
        <v>0</v>
      </c>
      <c r="F6" s="137" t="s">
        <v>154</v>
      </c>
      <c r="G6" s="137"/>
      <c r="H6" s="137"/>
      <c r="I6" s="137"/>
      <c r="J6" s="137"/>
      <c r="K6" s="137"/>
      <c r="L6" s="137"/>
      <c r="M6" s="137"/>
      <c r="N6" s="136" t="s">
        <v>63</v>
      </c>
      <c r="O6" s="136"/>
      <c r="P6" s="136"/>
      <c r="Q6" s="136"/>
      <c r="R6" s="36" t="s">
        <v>66</v>
      </c>
      <c r="S6" s="37" t="s">
        <v>0</v>
      </c>
      <c r="T6" s="138" t="s">
        <v>65</v>
      </c>
      <c r="U6" s="139"/>
      <c r="V6" s="139"/>
      <c r="W6" s="139"/>
      <c r="X6" s="139"/>
      <c r="Y6" s="140"/>
    </row>
    <row r="7" spans="1:28" ht="15.75" customHeight="1" x14ac:dyDescent="0.2">
      <c r="A7" s="131" t="s">
        <v>1</v>
      </c>
      <c r="B7" s="131" t="s">
        <v>2</v>
      </c>
      <c r="C7" s="131" t="s">
        <v>3</v>
      </c>
      <c r="D7" s="131" t="s">
        <v>67</v>
      </c>
      <c r="E7" s="131" t="s">
        <v>5</v>
      </c>
      <c r="F7" s="131" t="s">
        <v>6</v>
      </c>
      <c r="G7" s="131" t="s">
        <v>68</v>
      </c>
      <c r="H7" s="131"/>
      <c r="I7" s="131"/>
      <c r="J7" s="131"/>
      <c r="K7" s="131"/>
      <c r="L7" s="131"/>
      <c r="M7" s="131"/>
      <c r="N7" s="131" t="s">
        <v>1</v>
      </c>
      <c r="O7" s="131" t="s">
        <v>7</v>
      </c>
      <c r="P7" s="132" t="s">
        <v>69</v>
      </c>
      <c r="Q7" s="133" t="s">
        <v>70</v>
      </c>
      <c r="R7" s="131" t="s">
        <v>8</v>
      </c>
      <c r="S7" s="131" t="s">
        <v>9</v>
      </c>
      <c r="T7" s="131" t="s">
        <v>10</v>
      </c>
      <c r="U7" s="73" t="s">
        <v>11</v>
      </c>
      <c r="V7" s="38"/>
      <c r="W7" s="73" t="s">
        <v>11</v>
      </c>
      <c r="X7" s="131" t="s">
        <v>12</v>
      </c>
      <c r="Y7" s="131"/>
    </row>
    <row r="8" spans="1:28" ht="29.1" customHeight="1" x14ac:dyDescent="0.2">
      <c r="A8" s="131"/>
      <c r="B8" s="131"/>
      <c r="C8" s="131"/>
      <c r="D8" s="131"/>
      <c r="E8" s="131"/>
      <c r="F8" s="131"/>
      <c r="G8" s="70" t="s">
        <v>26</v>
      </c>
      <c r="H8" s="70" t="s">
        <v>32</v>
      </c>
      <c r="I8" s="70" t="s">
        <v>71</v>
      </c>
      <c r="J8" s="70" t="s">
        <v>32</v>
      </c>
      <c r="K8" s="70" t="s">
        <v>32</v>
      </c>
      <c r="L8" s="70"/>
      <c r="M8" s="70" t="s">
        <v>13</v>
      </c>
      <c r="N8" s="131"/>
      <c r="O8" s="131"/>
      <c r="P8" s="132"/>
      <c r="Q8" s="133"/>
      <c r="R8" s="131"/>
      <c r="S8" s="131"/>
      <c r="T8" s="131"/>
      <c r="U8" s="70" t="s">
        <v>32</v>
      </c>
      <c r="V8" s="70"/>
      <c r="W8" s="39" t="s">
        <v>13</v>
      </c>
      <c r="X8" s="131"/>
      <c r="Y8" s="131"/>
    </row>
    <row r="9" spans="1:28" ht="54.75" customHeight="1" x14ac:dyDescent="0.2">
      <c r="A9" s="71" t="s">
        <v>196</v>
      </c>
      <c r="B9" s="72" t="s">
        <v>155</v>
      </c>
      <c r="C9" s="72" t="s">
        <v>156</v>
      </c>
      <c r="D9" s="71" t="s">
        <v>125</v>
      </c>
      <c r="E9" s="72" t="s">
        <v>157</v>
      </c>
      <c r="F9" s="72" t="s">
        <v>158</v>
      </c>
      <c r="G9" s="71" t="s">
        <v>21</v>
      </c>
      <c r="H9" s="71">
        <f>+VLOOKUP(G9,'[3]Tabla de valoración'!$A$5:$B$7,2,0)</f>
        <v>1</v>
      </c>
      <c r="I9" s="71" t="s">
        <v>24</v>
      </c>
      <c r="J9" s="71">
        <f>+VLOOKUP(I9,'[3]Tabla de valoración'!$A$12:$B$15,2,0)</f>
        <v>5</v>
      </c>
      <c r="K9" s="71">
        <f>H9*J9</f>
        <v>5</v>
      </c>
      <c r="L9" s="71">
        <f>+K9</f>
        <v>5</v>
      </c>
      <c r="M9" s="71" t="str">
        <f>+IF(L9&lt;=5,"Aceptable",IF(AND(L9&gt;5,L9&lt;=10),"Tolerable",IF(AND(L9&gt;10,L9&lt;=30),"Moderado",IF(AND(L9&gt;30,L9&lt;=40),"Importante","Inaceptable"))))</f>
        <v>Aceptable</v>
      </c>
      <c r="N9" s="71" t="str">
        <f>+A9</f>
        <v>B.4.3.R001</v>
      </c>
      <c r="O9" s="71" t="s">
        <v>14</v>
      </c>
      <c r="P9" s="71" t="s">
        <v>15</v>
      </c>
      <c r="Q9" s="40">
        <v>0.5</v>
      </c>
      <c r="R9" s="72" t="s">
        <v>179</v>
      </c>
      <c r="S9" s="71" t="s">
        <v>53</v>
      </c>
      <c r="T9" s="72" t="s">
        <v>180</v>
      </c>
      <c r="U9" s="71">
        <f>+L9-(L9*$Q$9)</f>
        <v>2.5</v>
      </c>
      <c r="V9" s="71">
        <f>+SUM(U9:U9)/2</f>
        <v>1.25</v>
      </c>
      <c r="W9" s="71" t="str">
        <f>+IF(V9&lt;=5,"Aceptable",IF(AND(V9&gt;5,V9&lt;=10),"Tolerable",IF(AND(V9&gt;10,V9&lt;=30),"Moderado",IF(AND(V9&gt;30,V9&lt;=40),"Importante","Inaceptable"))))</f>
        <v>Aceptable</v>
      </c>
      <c r="X9" s="126" t="s">
        <v>48</v>
      </c>
      <c r="Y9" s="126"/>
    </row>
    <row r="10" spans="1:28" ht="95.25" customHeight="1" x14ac:dyDescent="0.2">
      <c r="A10" s="71" t="s">
        <v>197</v>
      </c>
      <c r="B10" s="72" t="s">
        <v>159</v>
      </c>
      <c r="C10" s="72" t="s">
        <v>160</v>
      </c>
      <c r="D10" s="71" t="s">
        <v>52</v>
      </c>
      <c r="E10" s="72" t="s">
        <v>161</v>
      </c>
      <c r="F10" s="72" t="s">
        <v>162</v>
      </c>
      <c r="G10" s="71" t="s">
        <v>22</v>
      </c>
      <c r="H10" s="71">
        <f>+VLOOKUP(G10,'[3]Tabla de valoración'!$A$5:$B$7,2,0)</f>
        <v>2</v>
      </c>
      <c r="I10" s="71" t="s">
        <v>25</v>
      </c>
      <c r="J10" s="71">
        <f>+VLOOKUP(I10,'[3]Tabla de valoración'!$A$12:$B$15,2,0)</f>
        <v>10</v>
      </c>
      <c r="K10" s="71">
        <f>+H10*J10</f>
        <v>20</v>
      </c>
      <c r="L10" s="71">
        <f>+K10</f>
        <v>20</v>
      </c>
      <c r="M10" s="71" t="str">
        <f>+IF(L10&lt;=5,"Aceptable",IF(AND(L10&gt;5,L10&lt;=10),"Tolerable",IF(AND(L10&gt;10,L10&lt;=30),"Moderado",IF(AND(L10&gt;30,L10&lt;=40),"Importante","Inaceptable"))))</f>
        <v>Moderado</v>
      </c>
      <c r="N10" s="71" t="str">
        <f>+A10</f>
        <v>B.4.3.R002</v>
      </c>
      <c r="O10" s="71" t="s">
        <v>14</v>
      </c>
      <c r="P10" s="71" t="s">
        <v>14</v>
      </c>
      <c r="Q10" s="40">
        <v>0.75</v>
      </c>
      <c r="R10" s="41" t="s">
        <v>181</v>
      </c>
      <c r="S10" s="71" t="s">
        <v>182</v>
      </c>
      <c r="T10" s="72" t="s">
        <v>193</v>
      </c>
      <c r="U10" s="71">
        <f>+L10-(L10*$Q$10)</f>
        <v>5</v>
      </c>
      <c r="V10" s="71">
        <f>+U10</f>
        <v>5</v>
      </c>
      <c r="W10" s="71" t="str">
        <f>+IF(V10&lt;=5,"Aceptable",IF(AND(V10&gt;5,V10&lt;=10),"Tolerable",IF(AND(V10&gt;10,V10&lt;=30),"Moderado",IF(AND(V10&gt;30,V10&lt;=40),"Importante","Inaceptable"))))</f>
        <v>Aceptable</v>
      </c>
      <c r="X10" s="126" t="s">
        <v>45</v>
      </c>
      <c r="Y10" s="126"/>
    </row>
    <row r="11" spans="1:28" ht="71.25" customHeight="1" x14ac:dyDescent="0.2">
      <c r="A11" s="71" t="s">
        <v>198</v>
      </c>
      <c r="B11" s="72" t="s">
        <v>163</v>
      </c>
      <c r="C11" s="72" t="s">
        <v>164</v>
      </c>
      <c r="D11" s="71" t="s">
        <v>52</v>
      </c>
      <c r="E11" s="72" t="s">
        <v>165</v>
      </c>
      <c r="F11" s="74" t="s">
        <v>166</v>
      </c>
      <c r="G11" s="71" t="s">
        <v>21</v>
      </c>
      <c r="H11" s="71">
        <f>+VLOOKUP(G11,'[3]Tabla de valoración'!$A$5:$B$7,2,0)</f>
        <v>1</v>
      </c>
      <c r="I11" s="71" t="s">
        <v>25</v>
      </c>
      <c r="J11" s="71">
        <f>+VLOOKUP(I11,'[3]Tabla de valoración'!$A$12:$B$15,2,0)</f>
        <v>10</v>
      </c>
      <c r="K11" s="71">
        <f>+H11*J11</f>
        <v>10</v>
      </c>
      <c r="L11" s="71">
        <f>+K11</f>
        <v>10</v>
      </c>
      <c r="M11" s="71" t="str">
        <f>+IF(L11&lt;=5,"Aceptable",IF(AND(L11&gt;5,L11&lt;=10),"Tolerable",IF(AND(L11&gt;10,L11&lt;=30),"Moderado",IF(AND(L11&gt;30,L11&lt;=40),"Importante","Inaceptable"))))</f>
        <v>Tolerable</v>
      </c>
      <c r="N11" s="71" t="str">
        <f>+A11</f>
        <v>B.4.3.R003</v>
      </c>
      <c r="O11" s="71" t="s">
        <v>14</v>
      </c>
      <c r="P11" s="71" t="s">
        <v>15</v>
      </c>
      <c r="Q11" s="40">
        <v>0.5</v>
      </c>
      <c r="R11" s="72" t="s">
        <v>183</v>
      </c>
      <c r="S11" s="71" t="s">
        <v>53</v>
      </c>
      <c r="T11" s="72" t="s">
        <v>194</v>
      </c>
      <c r="U11" s="71">
        <f>+L11-(L11*$Q$11)</f>
        <v>5</v>
      </c>
      <c r="V11" s="71">
        <f>+SUM(U11:U11)/2</f>
        <v>2.5</v>
      </c>
      <c r="W11" s="71" t="str">
        <f>+IF(V11&lt;=5,"Aceptable",IF(AND(V11&gt;5,V11&lt;=10),"Tolerable",IF(AND(V11&gt;10,V11&lt;=30),"Moderado",IF(AND(V11&gt;30,V11&lt;=40),"Importante","Inaceptable"))))</f>
        <v>Aceptable</v>
      </c>
      <c r="X11" s="126" t="s">
        <v>48</v>
      </c>
      <c r="Y11" s="126"/>
    </row>
    <row r="12" spans="1:28" ht="51.75" customHeight="1" x14ac:dyDescent="0.2">
      <c r="A12" s="126" t="s">
        <v>199</v>
      </c>
      <c r="B12" s="127" t="s">
        <v>167</v>
      </c>
      <c r="C12" s="127" t="s">
        <v>168</v>
      </c>
      <c r="D12" s="126" t="s">
        <v>16</v>
      </c>
      <c r="E12" s="42" t="s">
        <v>169</v>
      </c>
      <c r="F12" s="43" t="s">
        <v>184</v>
      </c>
      <c r="G12" s="71" t="s">
        <v>22</v>
      </c>
      <c r="H12" s="71">
        <f>+VLOOKUP(G12,'[3]Tabla de valoración'!$A$5:$B$7,2,0)</f>
        <v>2</v>
      </c>
      <c r="I12" s="71" t="s">
        <v>25</v>
      </c>
      <c r="J12" s="71">
        <f>+VLOOKUP(I12,'[3]Tabla de valoración'!$A$12:$B$15,2,0)</f>
        <v>10</v>
      </c>
      <c r="K12" s="71">
        <f>H12*J12</f>
        <v>20</v>
      </c>
      <c r="L12" s="126">
        <f>+AVERAGE(K12:K13)</f>
        <v>15</v>
      </c>
      <c r="M12" s="126" t="str">
        <f>+IF(L12&lt;=5,"Aceptable",IF(AND(L12&gt;5,L12&lt;=10),"Tolerable",IF(AND(L12&gt;10,L12&lt;=30),"Moderado",IF(AND(L12&gt;30,L12&lt;=40),"Importante","Inaceptable"))))</f>
        <v>Moderado</v>
      </c>
      <c r="N12" s="126" t="str">
        <f>+A12</f>
        <v>B.4.3.R004</v>
      </c>
      <c r="O12" s="71" t="s">
        <v>14</v>
      </c>
      <c r="P12" s="71" t="s">
        <v>14</v>
      </c>
      <c r="Q12" s="40">
        <v>0.75</v>
      </c>
      <c r="R12" s="72" t="s">
        <v>185</v>
      </c>
      <c r="S12" s="71" t="s">
        <v>53</v>
      </c>
      <c r="T12" s="72" t="s">
        <v>195</v>
      </c>
      <c r="U12" s="71" t="e">
        <f>+L12-(L12*#REF!)</f>
        <v>#REF!</v>
      </c>
      <c r="V12" s="126" t="e">
        <f>+AVERAGE(U12:U13)</f>
        <v>#REF!</v>
      </c>
      <c r="W12" s="71" t="e">
        <f>+IF(V12&lt;=5,"Aceptable",IF(AND(V12&gt;5,V12&lt;=10),"Tolerable",IF(AND(V12&gt;10,V12&lt;=30),"Moderado",IF(AND(V12&gt;30,V12&lt;=40),"Importante","Inaceptable"))))</f>
        <v>#REF!</v>
      </c>
      <c r="X12" s="126" t="s">
        <v>45</v>
      </c>
      <c r="Y12" s="126"/>
    </row>
    <row r="13" spans="1:28" ht="89.25" customHeight="1" x14ac:dyDescent="0.2">
      <c r="A13" s="126"/>
      <c r="B13" s="127"/>
      <c r="C13" s="127"/>
      <c r="D13" s="126"/>
      <c r="E13" s="72" t="s">
        <v>170</v>
      </c>
      <c r="F13" s="72" t="s">
        <v>109</v>
      </c>
      <c r="G13" s="71" t="s">
        <v>21</v>
      </c>
      <c r="H13" s="71">
        <f>+VLOOKUP(G13,'[3]Tabla de valoración'!$A$5:$B$7,2,0)</f>
        <v>1</v>
      </c>
      <c r="I13" s="71" t="s">
        <v>25</v>
      </c>
      <c r="J13" s="71">
        <f>+VLOOKUP(I13,'[3]Tabla de valoración'!$A$12:$B$15,2,0)</f>
        <v>10</v>
      </c>
      <c r="K13" s="71">
        <f>H13*J13</f>
        <v>10</v>
      </c>
      <c r="L13" s="126"/>
      <c r="M13" s="126"/>
      <c r="N13" s="126"/>
      <c r="O13" s="71" t="s">
        <v>14</v>
      </c>
      <c r="P13" s="71" t="s">
        <v>14</v>
      </c>
      <c r="Q13" s="40">
        <v>0.75</v>
      </c>
      <c r="R13" s="72" t="s">
        <v>186</v>
      </c>
      <c r="S13" s="71" t="s">
        <v>110</v>
      </c>
      <c r="T13" s="71" t="s">
        <v>187</v>
      </c>
      <c r="U13" s="71">
        <f>+L12-(L12*Q13)</f>
        <v>3.75</v>
      </c>
      <c r="V13" s="126"/>
      <c r="W13" s="71" t="str">
        <f>+IF(V13&lt;=5,"Aceptable",IF(AND(V13&gt;5,V13&lt;=10),"Tolerable",IF(AND(V13&gt;10,V13&lt;=30),"Moderado",IF(AND(V13&gt;30,V13&lt;=40),"Importante","Inaceptable"))))</f>
        <v>Aceptable</v>
      </c>
      <c r="X13" s="126"/>
      <c r="Y13" s="126"/>
    </row>
    <row r="14" spans="1:28" ht="62.25" customHeight="1" x14ac:dyDescent="0.2">
      <c r="A14" s="69" t="s">
        <v>200</v>
      </c>
      <c r="B14" s="78" t="s">
        <v>171</v>
      </c>
      <c r="C14" s="78" t="s">
        <v>172</v>
      </c>
      <c r="D14" s="79" t="s">
        <v>52</v>
      </c>
      <c r="E14" s="80" t="s">
        <v>175</v>
      </c>
      <c r="F14" s="72" t="s">
        <v>176</v>
      </c>
      <c r="G14" s="71" t="s">
        <v>21</v>
      </c>
      <c r="H14" s="71"/>
      <c r="I14" s="71" t="s">
        <v>25</v>
      </c>
      <c r="J14" s="71"/>
      <c r="K14" s="71"/>
      <c r="L14" s="71"/>
      <c r="M14" s="42" t="str">
        <f t="shared" ref="M14:M15" si="0">+IF(L14&lt;=5,"Aceptable",IF(AND(L14&gt;5,L14&lt;=10),"Tolerable",IF(AND(L14&gt;10,L14&lt;=30),"Moderado",IF(AND(L14&gt;30,L14&lt;=40),"Importante","Inaceptable"))))</f>
        <v>Aceptable</v>
      </c>
      <c r="N14" s="71" t="str">
        <f>+A14</f>
        <v>B.4.3.R005</v>
      </c>
      <c r="O14" s="71" t="s">
        <v>15</v>
      </c>
      <c r="P14" s="71" t="s">
        <v>15</v>
      </c>
      <c r="Q14" s="40">
        <v>0</v>
      </c>
      <c r="R14" s="72" t="s">
        <v>188</v>
      </c>
      <c r="S14" s="71" t="s">
        <v>53</v>
      </c>
      <c r="T14" s="71" t="s">
        <v>189</v>
      </c>
      <c r="U14" s="71"/>
      <c r="V14" s="71"/>
      <c r="W14" s="71" t="str">
        <f t="shared" ref="W14:W15" si="1">+IF(V14&lt;=5,"Aceptable",IF(AND(V14&gt;5,V14&lt;=10),"Tolerable",IF(AND(V14&gt;10,V14&lt;=30),"Moderado",IF(AND(V14&gt;30,V14&lt;=40),"Importante","Inaceptable"))))</f>
        <v>Aceptable</v>
      </c>
      <c r="X14" s="154"/>
      <c r="Y14" s="156"/>
    </row>
    <row r="15" spans="1:28" ht="78.75" customHeight="1" x14ac:dyDescent="0.2">
      <c r="A15" s="69" t="s">
        <v>201</v>
      </c>
      <c r="B15" s="32" t="s">
        <v>173</v>
      </c>
      <c r="C15" s="82" t="s">
        <v>174</v>
      </c>
      <c r="D15" s="79" t="s">
        <v>52</v>
      </c>
      <c r="E15" s="80" t="s">
        <v>177</v>
      </c>
      <c r="F15" s="72" t="s">
        <v>178</v>
      </c>
      <c r="G15" s="71" t="s">
        <v>22</v>
      </c>
      <c r="H15" s="71"/>
      <c r="I15" s="71" t="s">
        <v>24</v>
      </c>
      <c r="J15" s="71"/>
      <c r="K15" s="71"/>
      <c r="L15" s="71"/>
      <c r="M15" s="42" t="str">
        <f t="shared" si="0"/>
        <v>Aceptable</v>
      </c>
      <c r="N15" s="71" t="str">
        <f>+A15</f>
        <v>B.4.3.R006</v>
      </c>
      <c r="O15" s="71" t="s">
        <v>15</v>
      </c>
      <c r="P15" s="71" t="s">
        <v>15</v>
      </c>
      <c r="Q15" s="40">
        <v>0</v>
      </c>
      <c r="R15" s="72" t="s">
        <v>190</v>
      </c>
      <c r="S15" s="71" t="s">
        <v>191</v>
      </c>
      <c r="T15" s="71" t="s">
        <v>192</v>
      </c>
      <c r="U15" s="71"/>
      <c r="V15" s="71"/>
      <c r="W15" s="71" t="str">
        <f t="shared" si="1"/>
        <v>Aceptable</v>
      </c>
      <c r="X15" s="154"/>
      <c r="Y15" s="156"/>
    </row>
    <row r="16" spans="1:28" ht="18" hidden="1" customHeight="1" x14ac:dyDescent="0.2">
      <c r="B16" s="26"/>
      <c r="C16" s="26"/>
      <c r="D16" s="27"/>
      <c r="G16" s="31"/>
      <c r="H16" s="31"/>
      <c r="I16" s="31"/>
      <c r="J16" s="31"/>
      <c r="K16" s="31"/>
      <c r="L16" s="31"/>
      <c r="M16" s="31"/>
      <c r="R16" s="76"/>
      <c r="S16" s="76"/>
      <c r="T16" s="76"/>
      <c r="U16" s="76"/>
      <c r="V16" s="76"/>
      <c r="W16" s="107"/>
      <c r="X16" s="107"/>
      <c r="Y16" s="107"/>
    </row>
    <row r="17" spans="2:25" ht="18" hidden="1" customHeight="1" x14ac:dyDescent="0.2">
      <c r="B17" s="26"/>
      <c r="C17" s="26"/>
      <c r="D17" s="27"/>
      <c r="G17" s="31"/>
      <c r="H17" s="31"/>
      <c r="I17" s="31"/>
      <c r="J17" s="31"/>
      <c r="K17" s="31"/>
      <c r="L17" s="31"/>
      <c r="M17" s="31"/>
      <c r="R17" s="76"/>
      <c r="S17" s="76"/>
      <c r="T17" s="76"/>
      <c r="U17" s="76"/>
      <c r="V17" s="76"/>
      <c r="W17" s="107"/>
      <c r="X17" s="107"/>
      <c r="Y17" s="107"/>
    </row>
    <row r="18" spans="2:25" ht="24.75" hidden="1" customHeight="1" x14ac:dyDescent="0.2">
      <c r="B18" s="26"/>
      <c r="C18" s="170"/>
      <c r="D18" s="27" t="s">
        <v>122</v>
      </c>
      <c r="G18" s="107"/>
      <c r="I18" s="107"/>
      <c r="M18" s="107"/>
      <c r="R18" s="76"/>
      <c r="S18" s="76"/>
      <c r="T18" s="76"/>
      <c r="U18" s="76"/>
      <c r="V18" s="76"/>
      <c r="W18" s="107"/>
      <c r="X18" s="125"/>
      <c r="Y18" s="77"/>
    </row>
    <row r="19" spans="2:25" ht="18" hidden="1" customHeight="1" x14ac:dyDescent="0.2">
      <c r="B19" s="26"/>
      <c r="C19" s="170"/>
      <c r="D19" s="27" t="s">
        <v>52</v>
      </c>
      <c r="G19" s="107"/>
      <c r="I19" s="107"/>
      <c r="M19" s="107"/>
      <c r="R19" s="76"/>
      <c r="S19" s="76"/>
      <c r="T19" s="76"/>
      <c r="U19" s="76"/>
      <c r="V19" s="76"/>
      <c r="W19" s="107"/>
      <c r="X19" s="125"/>
      <c r="Y19" s="77"/>
    </row>
    <row r="20" spans="2:25" ht="18" hidden="1" customHeight="1" x14ac:dyDescent="0.2">
      <c r="B20" s="26"/>
      <c r="C20" s="170"/>
      <c r="D20" s="27" t="s">
        <v>123</v>
      </c>
      <c r="G20" s="107"/>
      <c r="I20" s="107"/>
      <c r="M20" s="107"/>
      <c r="R20" s="76"/>
      <c r="S20" s="76"/>
      <c r="T20" s="76"/>
      <c r="U20" s="76"/>
      <c r="V20" s="76"/>
      <c r="W20" s="107"/>
      <c r="X20" s="125"/>
      <c r="Y20" s="77"/>
    </row>
    <row r="21" spans="2:25" ht="29.25" hidden="1" customHeight="1" x14ac:dyDescent="0.2">
      <c r="B21" s="170"/>
      <c r="C21" s="170"/>
      <c r="D21" s="27" t="s">
        <v>124</v>
      </c>
      <c r="G21" s="107"/>
      <c r="I21" s="107"/>
      <c r="M21" s="107"/>
      <c r="R21" s="76"/>
      <c r="S21" s="76"/>
      <c r="T21" s="76"/>
      <c r="U21" s="76"/>
      <c r="V21" s="76"/>
      <c r="W21" s="107"/>
      <c r="X21" s="107"/>
      <c r="Y21" s="76"/>
    </row>
    <row r="22" spans="2:25" ht="36" hidden="1" customHeight="1" x14ac:dyDescent="0.2">
      <c r="B22" s="170"/>
      <c r="C22" s="170"/>
      <c r="D22" s="27" t="s">
        <v>117</v>
      </c>
      <c r="G22" s="107"/>
      <c r="I22" s="107"/>
      <c r="M22" s="107"/>
      <c r="R22" s="76"/>
      <c r="S22" s="76"/>
      <c r="T22" s="76"/>
      <c r="U22" s="76"/>
      <c r="V22" s="76"/>
      <c r="W22" s="107"/>
      <c r="X22" s="107"/>
      <c r="Y22" s="76"/>
    </row>
    <row r="23" spans="2:25" ht="33.75" hidden="1" customHeight="1" x14ac:dyDescent="0.2">
      <c r="B23" s="170"/>
      <c r="C23" s="170"/>
      <c r="D23" s="27" t="s">
        <v>125</v>
      </c>
      <c r="G23" s="107"/>
      <c r="I23" s="107"/>
      <c r="M23" s="107"/>
      <c r="R23" s="76"/>
      <c r="S23" s="76"/>
      <c r="T23" s="76"/>
      <c r="U23" s="76"/>
      <c r="V23" s="76"/>
      <c r="W23" s="107"/>
      <c r="X23" s="107"/>
      <c r="Y23" s="76"/>
    </row>
    <row r="24" spans="2:25" ht="28.5" hidden="1" customHeight="1" x14ac:dyDescent="0.2">
      <c r="B24" s="170"/>
      <c r="C24" s="170"/>
      <c r="D24" s="27" t="s">
        <v>126</v>
      </c>
      <c r="G24" s="107"/>
      <c r="I24" s="107"/>
      <c r="M24" s="107"/>
      <c r="R24" s="76"/>
      <c r="S24" s="76"/>
      <c r="T24" s="76"/>
      <c r="U24" s="76"/>
      <c r="V24" s="76"/>
      <c r="W24" s="107"/>
      <c r="X24" s="107"/>
      <c r="Y24" s="76"/>
    </row>
    <row r="25" spans="2:25" ht="96" hidden="1" customHeight="1" x14ac:dyDescent="0.2">
      <c r="B25" s="170"/>
      <c r="C25" s="170"/>
      <c r="D25" s="27"/>
      <c r="G25" s="107"/>
      <c r="I25" s="107"/>
      <c r="M25" s="107"/>
      <c r="R25" s="76"/>
      <c r="S25" s="76"/>
      <c r="T25" s="76"/>
      <c r="U25" s="76"/>
      <c r="V25" s="76"/>
      <c r="W25" s="107"/>
      <c r="X25" s="107"/>
      <c r="Y25" s="76"/>
    </row>
    <row r="26" spans="2:25" ht="94.5" hidden="1" customHeight="1" x14ac:dyDescent="0.2">
      <c r="B26" s="170"/>
      <c r="C26" s="170"/>
      <c r="D26" s="27"/>
      <c r="G26" s="107"/>
      <c r="I26" s="107"/>
      <c r="M26" s="107"/>
      <c r="R26" s="76"/>
      <c r="S26" s="76"/>
      <c r="T26" s="76"/>
      <c r="U26" s="76"/>
      <c r="V26" s="76"/>
      <c r="W26" s="107"/>
      <c r="X26" s="107"/>
      <c r="Y26" s="76"/>
    </row>
    <row r="27" spans="2:25" ht="87.75" hidden="1" customHeight="1" x14ac:dyDescent="0.2">
      <c r="B27" s="170"/>
      <c r="C27" s="170"/>
      <c r="D27" s="171"/>
      <c r="G27" s="107"/>
      <c r="I27" s="107"/>
      <c r="M27" s="107"/>
      <c r="R27" s="76"/>
      <c r="S27" s="76"/>
      <c r="T27" s="76"/>
      <c r="U27" s="76"/>
      <c r="V27" s="76"/>
      <c r="W27" s="107"/>
      <c r="X27" s="107"/>
      <c r="Y27" s="76"/>
    </row>
    <row r="28" spans="2:25" ht="118.5" hidden="1" customHeight="1" x14ac:dyDescent="0.2">
      <c r="B28" s="170"/>
      <c r="C28" s="170"/>
      <c r="D28" s="171"/>
      <c r="G28" s="107"/>
      <c r="I28" s="107"/>
      <c r="M28" s="107"/>
      <c r="R28" s="76"/>
      <c r="S28" s="76"/>
      <c r="T28" s="76"/>
      <c r="U28" s="76"/>
      <c r="V28" s="76"/>
      <c r="W28" s="107"/>
      <c r="X28" s="107"/>
      <c r="Y28" s="76"/>
    </row>
    <row r="29" spans="2:25" ht="89.25" hidden="1" customHeight="1" x14ac:dyDescent="0.2">
      <c r="B29" s="170"/>
      <c r="C29" s="170"/>
      <c r="D29" s="171"/>
      <c r="G29" s="107"/>
      <c r="I29" s="107"/>
      <c r="M29" s="107"/>
      <c r="R29" s="76"/>
      <c r="S29" s="76"/>
      <c r="T29" s="76"/>
      <c r="U29" s="76"/>
      <c r="V29" s="76"/>
      <c r="W29" s="107"/>
      <c r="X29" s="107"/>
      <c r="Y29" s="76"/>
    </row>
    <row r="30" spans="2:25" ht="141" hidden="1" customHeight="1" x14ac:dyDescent="0.2">
      <c r="B30" s="170"/>
      <c r="C30" s="170"/>
      <c r="D30" s="171"/>
      <c r="G30" s="107"/>
      <c r="I30" s="107"/>
      <c r="M30" s="107"/>
      <c r="R30" s="76"/>
      <c r="S30" s="76"/>
      <c r="T30" s="76"/>
      <c r="U30" s="76"/>
      <c r="V30" s="76"/>
      <c r="W30" s="107"/>
      <c r="X30" s="107"/>
      <c r="Y30" s="76"/>
    </row>
    <row r="31" spans="2:25" ht="119.25" hidden="1" customHeight="1" x14ac:dyDescent="0.2">
      <c r="B31" s="170"/>
      <c r="C31" s="170"/>
      <c r="D31" s="171"/>
      <c r="G31" s="107"/>
      <c r="I31" s="107"/>
      <c r="M31" s="107"/>
      <c r="R31" s="76"/>
      <c r="S31" s="76"/>
      <c r="T31" s="76"/>
      <c r="U31" s="76"/>
      <c r="V31" s="76"/>
      <c r="W31" s="107"/>
      <c r="X31" s="107"/>
      <c r="Y31" s="76"/>
    </row>
    <row r="32" spans="2:25" ht="109.5" hidden="1" customHeight="1" x14ac:dyDescent="0.2">
      <c r="B32" s="170"/>
      <c r="C32" s="170"/>
      <c r="D32" s="171"/>
      <c r="G32" s="107"/>
      <c r="I32" s="107"/>
      <c r="M32" s="107"/>
      <c r="R32" s="76"/>
      <c r="S32" s="76"/>
      <c r="T32" s="76"/>
      <c r="U32" s="76"/>
      <c r="V32" s="76"/>
      <c r="W32" s="107"/>
      <c r="X32" s="107"/>
      <c r="Y32" s="76"/>
    </row>
    <row r="33" spans="1:25" ht="72" hidden="1" customHeight="1" x14ac:dyDescent="0.2">
      <c r="B33" s="170"/>
      <c r="C33" s="170"/>
      <c r="D33" s="171"/>
      <c r="G33" s="107"/>
      <c r="I33" s="107"/>
      <c r="M33" s="107"/>
      <c r="R33" s="76"/>
      <c r="S33" s="76"/>
      <c r="T33" s="76"/>
      <c r="U33" s="76"/>
      <c r="V33" s="76"/>
      <c r="W33" s="107"/>
      <c r="X33" s="107"/>
      <c r="Y33" s="77"/>
    </row>
    <row r="34" spans="1:25" ht="72" hidden="1" customHeight="1" x14ac:dyDescent="0.2">
      <c r="B34" s="170"/>
      <c r="C34" s="170"/>
      <c r="D34" s="171"/>
      <c r="G34" s="107"/>
      <c r="I34" s="107"/>
      <c r="M34" s="107"/>
      <c r="R34" s="76"/>
      <c r="S34" s="76"/>
      <c r="T34" s="76"/>
      <c r="U34" s="76"/>
      <c r="V34" s="76"/>
      <c r="W34" s="107"/>
      <c r="X34" s="107"/>
      <c r="Y34" s="77"/>
    </row>
    <row r="35" spans="1:25" ht="72" hidden="1" customHeight="1" x14ac:dyDescent="0.2">
      <c r="B35" s="170"/>
      <c r="C35" s="170"/>
      <c r="D35" s="171"/>
      <c r="G35" s="107"/>
      <c r="I35" s="107"/>
      <c r="M35" s="107"/>
      <c r="R35" s="76"/>
      <c r="S35" s="76"/>
      <c r="T35" s="76"/>
      <c r="U35" s="76"/>
      <c r="V35" s="76"/>
      <c r="W35" s="107"/>
      <c r="X35" s="107"/>
      <c r="Y35" s="77"/>
    </row>
    <row r="36" spans="1:25" ht="84.75" hidden="1" customHeight="1" x14ac:dyDescent="0.2">
      <c r="B36" s="170"/>
      <c r="C36" s="170"/>
      <c r="D36" s="171"/>
      <c r="G36" s="107"/>
      <c r="I36" s="107"/>
      <c r="M36" s="107"/>
      <c r="R36" s="76"/>
      <c r="S36" s="76"/>
      <c r="T36" s="76"/>
      <c r="U36" s="76"/>
      <c r="V36" s="76"/>
      <c r="W36" s="107"/>
      <c r="X36" s="107"/>
      <c r="Y36" s="77"/>
    </row>
    <row r="37" spans="1:25" ht="97.5" hidden="1" customHeight="1" x14ac:dyDescent="0.2">
      <c r="B37" s="170"/>
      <c r="C37" s="170"/>
      <c r="D37" s="171"/>
      <c r="G37" s="107"/>
      <c r="I37" s="107"/>
      <c r="M37" s="107"/>
      <c r="R37" s="76"/>
      <c r="S37" s="76"/>
      <c r="T37" s="76"/>
      <c r="U37" s="76"/>
      <c r="V37" s="76"/>
      <c r="W37" s="107"/>
      <c r="X37" s="107"/>
      <c r="Y37" s="77"/>
    </row>
    <row r="38" spans="1:25" ht="83.25" hidden="1" customHeight="1" x14ac:dyDescent="0.2">
      <c r="B38" s="170"/>
      <c r="C38" s="170"/>
      <c r="D38" s="171"/>
      <c r="G38" s="107"/>
      <c r="I38" s="107"/>
      <c r="M38" s="107"/>
      <c r="R38" s="76"/>
      <c r="S38" s="76"/>
      <c r="T38" s="76"/>
      <c r="U38" s="76"/>
      <c r="V38" s="76"/>
      <c r="W38" s="107"/>
      <c r="X38" s="107"/>
      <c r="Y38" s="77"/>
    </row>
    <row r="39" spans="1:25" ht="61.5" hidden="1" customHeight="1" x14ac:dyDescent="0.2">
      <c r="B39" s="170"/>
      <c r="C39" s="170"/>
      <c r="D39" s="171"/>
      <c r="G39" s="107"/>
      <c r="I39" s="107"/>
      <c r="M39" s="107"/>
      <c r="R39" s="76"/>
      <c r="S39" s="76"/>
      <c r="T39" s="76"/>
      <c r="U39" s="76"/>
      <c r="V39" s="76"/>
      <c r="W39" s="107"/>
      <c r="X39" s="107"/>
      <c r="Y39" s="76"/>
    </row>
    <row r="40" spans="1:25" ht="61.5" hidden="1" customHeight="1" x14ac:dyDescent="0.2">
      <c r="B40" s="170"/>
      <c r="C40" s="170"/>
      <c r="D40" s="171"/>
      <c r="G40" s="107"/>
      <c r="I40" s="107"/>
      <c r="M40" s="107"/>
      <c r="R40" s="76"/>
      <c r="S40" s="76"/>
      <c r="T40" s="76"/>
      <c r="U40" s="76"/>
      <c r="V40" s="76"/>
      <c r="W40" s="107"/>
      <c r="X40" s="107"/>
      <c r="Y40" s="76"/>
    </row>
    <row r="41" spans="1:25" ht="61.5" hidden="1" customHeight="1" x14ac:dyDescent="0.2">
      <c r="B41" s="170"/>
      <c r="C41" s="170"/>
      <c r="D41" s="171"/>
      <c r="G41" s="107"/>
      <c r="I41" s="107"/>
      <c r="M41" s="107"/>
      <c r="R41" s="76"/>
      <c r="S41" s="76"/>
      <c r="T41" s="76"/>
      <c r="U41" s="76"/>
      <c r="V41" s="76"/>
      <c r="W41" s="107"/>
      <c r="X41" s="107"/>
      <c r="Y41" s="76"/>
    </row>
    <row r="42" spans="1:25" s="46" customFormat="1" ht="79.5" hidden="1" customHeight="1" x14ac:dyDescent="0.2">
      <c r="A42" s="45"/>
      <c r="B42" s="170"/>
      <c r="C42" s="170"/>
      <c r="D42" s="171"/>
      <c r="E42" s="77"/>
      <c r="F42" s="77"/>
      <c r="G42" s="124"/>
      <c r="H42" s="77"/>
      <c r="I42" s="124"/>
      <c r="J42" s="77"/>
      <c r="K42" s="77"/>
      <c r="L42" s="77"/>
      <c r="M42" s="107"/>
      <c r="N42" s="75"/>
      <c r="O42" s="75"/>
      <c r="P42" s="75"/>
      <c r="Q42" s="75"/>
      <c r="R42" s="76"/>
      <c r="S42" s="76"/>
      <c r="T42" s="76"/>
      <c r="U42" s="76"/>
      <c r="V42" s="76"/>
      <c r="W42" s="107"/>
      <c r="X42" s="124"/>
      <c r="Y42" s="76"/>
    </row>
    <row r="43" spans="1:25" s="46" customFormat="1" ht="79.5" hidden="1" customHeight="1" x14ac:dyDescent="0.2">
      <c r="A43" s="45"/>
      <c r="B43" s="170"/>
      <c r="C43" s="170"/>
      <c r="D43" s="171"/>
      <c r="E43" s="77"/>
      <c r="F43" s="77"/>
      <c r="G43" s="124"/>
      <c r="H43" s="77"/>
      <c r="I43" s="124"/>
      <c r="J43" s="77"/>
      <c r="K43" s="77"/>
      <c r="L43" s="77"/>
      <c r="M43" s="107"/>
      <c r="N43" s="75"/>
      <c r="O43" s="75"/>
      <c r="P43" s="75"/>
      <c r="Q43" s="75"/>
      <c r="R43" s="76"/>
      <c r="S43" s="76"/>
      <c r="T43" s="76"/>
      <c r="U43" s="76"/>
      <c r="V43" s="76"/>
      <c r="W43" s="107"/>
      <c r="X43" s="124"/>
      <c r="Y43" s="76"/>
    </row>
    <row r="44" spans="1:25" s="46" customFormat="1" ht="79.5" hidden="1" customHeight="1" x14ac:dyDescent="0.2">
      <c r="A44" s="45"/>
      <c r="B44" s="170"/>
      <c r="C44" s="170"/>
      <c r="D44" s="171"/>
      <c r="E44" s="77"/>
      <c r="F44" s="77"/>
      <c r="G44" s="124"/>
      <c r="H44" s="77"/>
      <c r="I44" s="124"/>
      <c r="J44" s="77"/>
      <c r="K44" s="77"/>
      <c r="L44" s="77"/>
      <c r="M44" s="107"/>
      <c r="N44" s="75"/>
      <c r="O44" s="75"/>
      <c r="P44" s="75"/>
      <c r="Q44" s="75"/>
      <c r="R44" s="76"/>
      <c r="S44" s="76"/>
      <c r="T44" s="76"/>
      <c r="U44" s="76"/>
      <c r="V44" s="76"/>
      <c r="W44" s="107"/>
      <c r="X44" s="124"/>
      <c r="Y44" s="76"/>
    </row>
    <row r="45" spans="1:25" s="46" customFormat="1" ht="95.25" hidden="1" customHeight="1" x14ac:dyDescent="0.2">
      <c r="A45" s="45"/>
      <c r="B45" s="170"/>
      <c r="C45" s="170"/>
      <c r="D45" s="171"/>
      <c r="E45" s="77"/>
      <c r="F45" s="77"/>
      <c r="G45" s="107"/>
      <c r="H45" s="75"/>
      <c r="I45" s="107"/>
      <c r="J45" s="75"/>
      <c r="K45" s="75"/>
      <c r="L45" s="75"/>
      <c r="M45" s="107"/>
      <c r="N45" s="75"/>
      <c r="O45" s="75"/>
      <c r="P45" s="75"/>
      <c r="Q45" s="75"/>
      <c r="R45" s="76"/>
      <c r="S45" s="76"/>
      <c r="T45" s="76"/>
      <c r="U45" s="76"/>
      <c r="V45" s="76"/>
      <c r="W45" s="107"/>
      <c r="X45" s="107"/>
      <c r="Y45" s="76"/>
    </row>
    <row r="46" spans="1:25" s="46" customFormat="1" ht="79.5" hidden="1" customHeight="1" x14ac:dyDescent="0.2">
      <c r="A46" s="45"/>
      <c r="B46" s="170"/>
      <c r="C46" s="170"/>
      <c r="D46" s="171"/>
      <c r="E46" s="77"/>
      <c r="F46" s="77"/>
      <c r="G46" s="107"/>
      <c r="H46" s="75"/>
      <c r="I46" s="107"/>
      <c r="J46" s="75"/>
      <c r="K46" s="75"/>
      <c r="L46" s="75"/>
      <c r="M46" s="107"/>
      <c r="N46" s="75"/>
      <c r="O46" s="75"/>
      <c r="P46" s="75"/>
      <c r="Q46" s="75"/>
      <c r="R46" s="76"/>
      <c r="S46" s="76"/>
      <c r="T46" s="76"/>
      <c r="U46" s="76"/>
      <c r="V46" s="76"/>
      <c r="W46" s="107"/>
      <c r="X46" s="107"/>
      <c r="Y46" s="76"/>
    </row>
    <row r="47" spans="1:25" s="46" customFormat="1" ht="126" hidden="1" customHeight="1" x14ac:dyDescent="0.2">
      <c r="A47" s="45"/>
      <c r="B47" s="170"/>
      <c r="C47" s="170"/>
      <c r="D47" s="171"/>
      <c r="E47" s="77"/>
      <c r="F47" s="77"/>
      <c r="G47" s="107"/>
      <c r="H47" s="75"/>
      <c r="I47" s="107"/>
      <c r="J47" s="75"/>
      <c r="K47" s="75"/>
      <c r="L47" s="75"/>
      <c r="M47" s="107"/>
      <c r="N47" s="75"/>
      <c r="O47" s="75"/>
      <c r="P47" s="75"/>
      <c r="Q47" s="75"/>
      <c r="R47" s="76"/>
      <c r="S47" s="76"/>
      <c r="T47" s="76"/>
      <c r="U47" s="76"/>
      <c r="V47" s="76"/>
      <c r="W47" s="107"/>
      <c r="X47" s="107"/>
      <c r="Y47" s="76"/>
    </row>
    <row r="48" spans="1:25" s="46" customFormat="1" ht="102" hidden="1" customHeight="1" x14ac:dyDescent="0.2">
      <c r="A48" s="45"/>
      <c r="B48" s="170"/>
      <c r="C48" s="170"/>
      <c r="D48" s="171"/>
      <c r="E48" s="77"/>
      <c r="F48" s="77"/>
      <c r="G48" s="107"/>
      <c r="H48" s="75"/>
      <c r="I48" s="107"/>
      <c r="J48" s="75"/>
      <c r="K48" s="75"/>
      <c r="L48" s="75"/>
      <c r="M48" s="107"/>
      <c r="N48" s="75"/>
      <c r="O48" s="75"/>
      <c r="P48" s="75"/>
      <c r="Q48" s="75"/>
      <c r="R48" s="76"/>
      <c r="S48" s="76"/>
      <c r="T48" s="76"/>
      <c r="U48" s="76"/>
      <c r="V48" s="76"/>
      <c r="W48" s="107"/>
      <c r="X48" s="107"/>
      <c r="Y48" s="76"/>
    </row>
    <row r="49" spans="1:25" s="46" customFormat="1" ht="79.5" hidden="1" customHeight="1" x14ac:dyDescent="0.2">
      <c r="A49" s="45"/>
      <c r="B49" s="170"/>
      <c r="C49" s="170"/>
      <c r="D49" s="171"/>
      <c r="E49" s="77"/>
      <c r="F49" s="77"/>
      <c r="G49" s="107"/>
      <c r="H49" s="75"/>
      <c r="I49" s="107"/>
      <c r="J49" s="75"/>
      <c r="K49" s="75"/>
      <c r="L49" s="75"/>
      <c r="M49" s="107"/>
      <c r="N49" s="75"/>
      <c r="O49" s="75"/>
      <c r="P49" s="75"/>
      <c r="Q49" s="75"/>
      <c r="R49" s="76"/>
      <c r="S49" s="76"/>
      <c r="T49" s="76"/>
      <c r="U49" s="76"/>
      <c r="V49" s="76"/>
      <c r="W49" s="107"/>
      <c r="X49" s="107"/>
      <c r="Y49" s="76"/>
    </row>
    <row r="50" spans="1:25" s="46" customFormat="1" ht="11.25" hidden="1" customHeight="1" x14ac:dyDescent="0.2">
      <c r="A50" s="45"/>
      <c r="B50" s="170"/>
      <c r="C50" s="170"/>
      <c r="D50" s="171"/>
      <c r="E50" s="77"/>
      <c r="F50" s="77"/>
      <c r="G50" s="107"/>
      <c r="H50" s="75"/>
      <c r="I50" s="107"/>
      <c r="J50" s="75"/>
      <c r="K50" s="75"/>
      <c r="L50" s="75"/>
      <c r="M50" s="107"/>
      <c r="N50" s="75"/>
      <c r="O50" s="75"/>
      <c r="P50" s="75"/>
      <c r="Q50" s="75"/>
      <c r="R50" s="76"/>
      <c r="S50" s="76"/>
      <c r="T50" s="76"/>
      <c r="U50" s="76"/>
      <c r="V50" s="76"/>
      <c r="W50" s="107"/>
      <c r="X50" s="107"/>
      <c r="Y50" s="76"/>
    </row>
    <row r="51" spans="1:25" s="46" customFormat="1" ht="11.25" hidden="1" customHeight="1" x14ac:dyDescent="0.2">
      <c r="A51" s="45"/>
      <c r="B51" s="170"/>
      <c r="C51" s="170"/>
      <c r="D51" s="171"/>
      <c r="E51" s="77"/>
      <c r="F51" s="77"/>
      <c r="G51" s="107"/>
      <c r="H51" s="75"/>
      <c r="I51" s="107"/>
      <c r="J51" s="75"/>
      <c r="K51" s="75"/>
      <c r="L51" s="75"/>
      <c r="M51" s="107"/>
      <c r="N51" s="75"/>
      <c r="O51" s="75"/>
      <c r="P51" s="75"/>
      <c r="Q51" s="75"/>
      <c r="R51" s="76"/>
      <c r="S51" s="76"/>
      <c r="T51" s="76"/>
      <c r="U51" s="76"/>
      <c r="V51" s="76"/>
      <c r="W51" s="107"/>
      <c r="X51" s="107"/>
      <c r="Y51" s="76"/>
    </row>
    <row r="52" spans="1:25" s="46" customFormat="1" ht="11.25" hidden="1" customHeight="1" x14ac:dyDescent="0.2">
      <c r="A52" s="45"/>
      <c r="B52" s="170"/>
      <c r="C52" s="170"/>
      <c r="D52" s="171"/>
      <c r="E52" s="77"/>
      <c r="F52" s="77"/>
      <c r="G52" s="107"/>
      <c r="H52" s="75"/>
      <c r="I52" s="107"/>
      <c r="J52" s="75"/>
      <c r="K52" s="75"/>
      <c r="L52" s="75"/>
      <c r="M52" s="107"/>
      <c r="N52" s="75"/>
      <c r="O52" s="75"/>
      <c r="P52" s="75"/>
      <c r="Q52" s="75"/>
      <c r="R52" s="76"/>
      <c r="S52" s="76"/>
      <c r="T52" s="76"/>
      <c r="U52" s="76"/>
      <c r="V52" s="76"/>
      <c r="W52" s="107"/>
      <c r="X52" s="107"/>
      <c r="Y52" s="76"/>
    </row>
    <row r="53" spans="1:25" s="46" customFormat="1" ht="11.25" hidden="1" customHeight="1" x14ac:dyDescent="0.2">
      <c r="A53" s="45"/>
      <c r="B53" s="170"/>
      <c r="C53" s="170"/>
      <c r="D53" s="171"/>
      <c r="E53" s="77"/>
      <c r="F53" s="77"/>
      <c r="G53" s="107"/>
      <c r="H53" s="75"/>
      <c r="I53" s="107"/>
      <c r="J53" s="75"/>
      <c r="K53" s="75"/>
      <c r="L53" s="75"/>
      <c r="M53" s="107"/>
      <c r="N53" s="75"/>
      <c r="O53" s="75"/>
      <c r="P53" s="75"/>
      <c r="Q53" s="75"/>
      <c r="R53" s="76"/>
      <c r="S53" s="76"/>
      <c r="T53" s="76"/>
      <c r="U53" s="76"/>
      <c r="V53" s="76"/>
      <c r="W53" s="107"/>
      <c r="X53" s="107"/>
      <c r="Y53" s="76"/>
    </row>
    <row r="54" spans="1:25" s="46" customFormat="1" ht="11.25" hidden="1" customHeight="1" x14ac:dyDescent="0.2">
      <c r="A54" s="45"/>
      <c r="B54" s="170"/>
      <c r="C54" s="170"/>
      <c r="D54" s="171"/>
      <c r="E54" s="77"/>
      <c r="F54" s="77"/>
      <c r="G54" s="107"/>
      <c r="H54" s="75"/>
      <c r="I54" s="107"/>
      <c r="J54" s="75"/>
      <c r="K54" s="75"/>
      <c r="L54" s="75"/>
      <c r="M54" s="107"/>
      <c r="N54" s="75"/>
      <c r="O54" s="75"/>
      <c r="P54" s="75"/>
      <c r="Q54" s="75"/>
      <c r="R54" s="76"/>
      <c r="S54" s="76"/>
      <c r="T54" s="76"/>
      <c r="U54" s="76"/>
      <c r="V54" s="76"/>
      <c r="W54" s="107"/>
      <c r="X54" s="107"/>
      <c r="Y54" s="76"/>
    </row>
    <row r="55" spans="1:25" s="46" customFormat="1" ht="11.25" hidden="1" customHeight="1" x14ac:dyDescent="0.2">
      <c r="A55" s="45"/>
      <c r="B55" s="170"/>
      <c r="C55" s="170"/>
      <c r="D55" s="171"/>
      <c r="E55" s="77"/>
      <c r="F55" s="77"/>
      <c r="G55" s="107"/>
      <c r="H55" s="75"/>
      <c r="I55" s="107"/>
      <c r="J55" s="75"/>
      <c r="K55" s="75"/>
      <c r="L55" s="75"/>
      <c r="M55" s="107"/>
      <c r="N55" s="75"/>
      <c r="O55" s="75"/>
      <c r="P55" s="75"/>
      <c r="Q55" s="75"/>
      <c r="R55" s="76"/>
      <c r="S55" s="76"/>
      <c r="T55" s="76"/>
      <c r="U55" s="76"/>
      <c r="V55" s="76"/>
      <c r="W55" s="107"/>
      <c r="X55" s="107"/>
      <c r="Y55" s="76"/>
    </row>
    <row r="56" spans="1:25" s="46" customFormat="1" ht="79.5" hidden="1" customHeight="1" x14ac:dyDescent="0.2">
      <c r="A56" s="45"/>
      <c r="B56" s="170"/>
      <c r="C56" s="170"/>
      <c r="D56" s="171"/>
      <c r="E56" s="77"/>
      <c r="F56" s="77"/>
      <c r="G56" s="107"/>
      <c r="H56" s="75"/>
      <c r="I56" s="107"/>
      <c r="J56" s="75"/>
      <c r="K56" s="75"/>
      <c r="L56" s="75"/>
      <c r="M56" s="107"/>
      <c r="N56" s="75"/>
      <c r="O56" s="75"/>
      <c r="P56" s="75"/>
      <c r="Q56" s="75"/>
      <c r="R56" s="76"/>
      <c r="S56" s="76"/>
      <c r="T56" s="76"/>
      <c r="U56" s="76"/>
      <c r="V56" s="76"/>
      <c r="W56" s="107"/>
      <c r="X56" s="107"/>
      <c r="Y56" s="76"/>
    </row>
    <row r="57" spans="1:25" s="46" customFormat="1" ht="79.5" hidden="1" customHeight="1" x14ac:dyDescent="0.2">
      <c r="A57" s="45"/>
      <c r="B57" s="170"/>
      <c r="C57" s="170"/>
      <c r="D57" s="171"/>
      <c r="E57" s="77"/>
      <c r="F57" s="77"/>
      <c r="G57" s="107"/>
      <c r="H57" s="75"/>
      <c r="I57" s="107"/>
      <c r="J57" s="75"/>
      <c r="K57" s="75"/>
      <c r="L57" s="75"/>
      <c r="M57" s="107"/>
      <c r="N57" s="75"/>
      <c r="O57" s="75"/>
      <c r="P57" s="75"/>
      <c r="Q57" s="75"/>
      <c r="R57" s="76"/>
      <c r="S57" s="76"/>
      <c r="T57" s="76"/>
      <c r="U57" s="76"/>
      <c r="V57" s="76"/>
      <c r="W57" s="107"/>
      <c r="X57" s="107"/>
      <c r="Y57" s="76"/>
    </row>
    <row r="58" spans="1:25" s="46" customFormat="1" ht="79.5" hidden="1" customHeight="1" x14ac:dyDescent="0.2">
      <c r="A58" s="45"/>
      <c r="B58" s="170"/>
      <c r="C58" s="170"/>
      <c r="D58" s="171"/>
      <c r="E58" s="77"/>
      <c r="F58" s="77"/>
      <c r="G58" s="107"/>
      <c r="H58" s="75"/>
      <c r="I58" s="107"/>
      <c r="J58" s="75"/>
      <c r="K58" s="75"/>
      <c r="L58" s="75"/>
      <c r="M58" s="107"/>
      <c r="N58" s="75"/>
      <c r="O58" s="75"/>
      <c r="P58" s="75"/>
      <c r="Q58" s="75"/>
      <c r="R58" s="76"/>
      <c r="S58" s="76"/>
      <c r="T58" s="76"/>
      <c r="U58" s="76"/>
      <c r="V58" s="76"/>
      <c r="W58" s="107"/>
      <c r="X58" s="107"/>
      <c r="Y58" s="76"/>
    </row>
    <row r="59" spans="1:25" s="46" customFormat="1" ht="79.5" hidden="1" customHeight="1" x14ac:dyDescent="0.2">
      <c r="A59" s="45"/>
      <c r="B59" s="170"/>
      <c r="C59" s="170"/>
      <c r="D59" s="172"/>
      <c r="E59" s="77"/>
      <c r="F59" s="77"/>
      <c r="G59" s="107"/>
      <c r="H59" s="75"/>
      <c r="I59" s="107"/>
      <c r="J59" s="75"/>
      <c r="K59" s="75"/>
      <c r="L59" s="75"/>
      <c r="M59" s="107"/>
      <c r="N59" s="75"/>
      <c r="O59" s="75"/>
      <c r="P59" s="75"/>
      <c r="Q59" s="75"/>
      <c r="R59" s="31"/>
      <c r="S59" s="31"/>
      <c r="T59" s="31"/>
      <c r="U59" s="31"/>
      <c r="V59" s="31"/>
      <c r="W59" s="107"/>
      <c r="X59" s="124"/>
      <c r="Y59" s="47"/>
    </row>
    <row r="60" spans="1:25" s="46" customFormat="1" ht="79.5" hidden="1" customHeight="1" x14ac:dyDescent="0.2">
      <c r="A60" s="45"/>
      <c r="B60" s="170"/>
      <c r="C60" s="170"/>
      <c r="D60" s="172"/>
      <c r="E60" s="77"/>
      <c r="F60" s="77"/>
      <c r="G60" s="107"/>
      <c r="H60" s="75"/>
      <c r="I60" s="107"/>
      <c r="J60" s="75"/>
      <c r="K60" s="75"/>
      <c r="L60" s="75"/>
      <c r="M60" s="107"/>
      <c r="N60" s="75"/>
      <c r="O60" s="75"/>
      <c r="P60" s="75"/>
      <c r="Q60" s="75"/>
      <c r="R60" s="31"/>
      <c r="S60" s="31"/>
      <c r="T60" s="31"/>
      <c r="U60" s="31"/>
      <c r="V60" s="31"/>
      <c r="W60" s="107"/>
      <c r="X60" s="124"/>
      <c r="Y60" s="47"/>
    </row>
    <row r="61" spans="1:25" s="46" customFormat="1" ht="79.5" hidden="1" customHeight="1" x14ac:dyDescent="0.2">
      <c r="A61" s="45"/>
      <c r="B61" s="170"/>
      <c r="C61" s="170"/>
      <c r="D61" s="172"/>
      <c r="E61" s="77"/>
      <c r="F61" s="77"/>
      <c r="G61" s="107"/>
      <c r="H61" s="75"/>
      <c r="I61" s="107"/>
      <c r="J61" s="75"/>
      <c r="K61" s="75"/>
      <c r="L61" s="75"/>
      <c r="M61" s="107"/>
      <c r="N61" s="75"/>
      <c r="O61" s="75"/>
      <c r="P61" s="75"/>
      <c r="Q61" s="75"/>
      <c r="R61" s="31"/>
      <c r="S61" s="31"/>
      <c r="T61" s="31"/>
      <c r="U61" s="31"/>
      <c r="V61" s="31"/>
      <c r="W61" s="107"/>
      <c r="X61" s="124"/>
      <c r="Y61" s="47"/>
    </row>
    <row r="62" spans="1:25" ht="117.75" hidden="1" customHeight="1" x14ac:dyDescent="0.2">
      <c r="B62" s="170"/>
      <c r="C62" s="170"/>
      <c r="D62" s="171"/>
      <c r="G62" s="107"/>
      <c r="I62" s="107"/>
      <c r="M62" s="107"/>
      <c r="R62" s="76"/>
      <c r="S62" s="76"/>
      <c r="T62" s="76"/>
      <c r="U62" s="76"/>
      <c r="V62" s="76"/>
      <c r="W62" s="107"/>
      <c r="X62" s="107"/>
      <c r="Y62" s="76"/>
    </row>
    <row r="63" spans="1:25" ht="87.75" hidden="1" customHeight="1" x14ac:dyDescent="0.2">
      <c r="B63" s="170"/>
      <c r="C63" s="170"/>
      <c r="D63" s="171"/>
      <c r="G63" s="107"/>
      <c r="I63" s="107"/>
      <c r="M63" s="107"/>
      <c r="R63" s="76"/>
      <c r="S63" s="76"/>
      <c r="T63" s="76"/>
      <c r="U63" s="76"/>
      <c r="V63" s="76"/>
      <c r="W63" s="107"/>
      <c r="X63" s="107"/>
      <c r="Y63" s="76"/>
    </row>
    <row r="64" spans="1:25" ht="73.5" hidden="1" customHeight="1" x14ac:dyDescent="0.2">
      <c r="B64" s="170"/>
      <c r="C64" s="170"/>
      <c r="D64" s="171"/>
      <c r="G64" s="107"/>
      <c r="I64" s="107"/>
      <c r="M64" s="107"/>
      <c r="R64" s="76"/>
      <c r="S64" s="76"/>
      <c r="T64" s="76"/>
      <c r="U64" s="76"/>
      <c r="V64" s="76"/>
      <c r="W64" s="107"/>
      <c r="X64" s="107"/>
      <c r="Y64" s="76"/>
    </row>
    <row r="65" spans="2:25" ht="91.5" hidden="1" customHeight="1" x14ac:dyDescent="0.2">
      <c r="B65" s="170"/>
      <c r="C65" s="170"/>
      <c r="D65" s="171"/>
      <c r="G65" s="107"/>
      <c r="I65" s="107"/>
      <c r="M65" s="107"/>
      <c r="R65" s="76"/>
      <c r="S65" s="76"/>
      <c r="T65" s="76"/>
      <c r="U65" s="76"/>
      <c r="V65" s="76"/>
      <c r="W65" s="107"/>
      <c r="X65" s="107"/>
      <c r="Y65" s="76"/>
    </row>
    <row r="66" spans="2:25" ht="81" hidden="1" customHeight="1" x14ac:dyDescent="0.2">
      <c r="B66" s="170"/>
      <c r="C66" s="170"/>
      <c r="D66" s="171"/>
      <c r="G66" s="107"/>
      <c r="I66" s="107"/>
      <c r="M66" s="107"/>
      <c r="R66" s="76"/>
      <c r="S66" s="76"/>
      <c r="T66" s="76"/>
      <c r="U66" s="76"/>
      <c r="V66" s="76"/>
      <c r="W66" s="107"/>
      <c r="X66" s="107"/>
      <c r="Y66" s="76"/>
    </row>
    <row r="67" spans="2:25" ht="54" hidden="1" customHeight="1" x14ac:dyDescent="0.2">
      <c r="B67" s="170"/>
      <c r="C67" s="170"/>
      <c r="D67" s="171"/>
      <c r="G67" s="107"/>
      <c r="I67" s="107"/>
      <c r="M67" s="107"/>
      <c r="R67" s="76"/>
      <c r="S67" s="76"/>
      <c r="T67" s="76"/>
      <c r="U67" s="76"/>
      <c r="V67" s="76"/>
      <c r="W67" s="107"/>
      <c r="X67" s="107"/>
      <c r="Y67" s="76"/>
    </row>
    <row r="68" spans="2:25" ht="73.5" hidden="1" customHeight="1" x14ac:dyDescent="0.2">
      <c r="B68" s="170"/>
      <c r="C68" s="170"/>
      <c r="D68" s="171"/>
      <c r="G68" s="107"/>
      <c r="I68" s="107"/>
      <c r="M68" s="107"/>
      <c r="R68" s="76"/>
      <c r="S68" s="76"/>
      <c r="T68" s="76"/>
      <c r="U68" s="76"/>
      <c r="V68" s="76"/>
      <c r="W68" s="107"/>
      <c r="X68" s="107"/>
      <c r="Y68" s="76"/>
    </row>
    <row r="69" spans="2:25" ht="48" hidden="1" customHeight="1" x14ac:dyDescent="0.2">
      <c r="B69" s="170"/>
      <c r="C69" s="170"/>
      <c r="D69" s="171"/>
      <c r="G69" s="107"/>
      <c r="I69" s="107"/>
      <c r="M69" s="107"/>
      <c r="R69" s="76"/>
      <c r="S69" s="76"/>
      <c r="T69" s="76"/>
      <c r="U69" s="76"/>
      <c r="V69" s="76"/>
      <c r="W69" s="107"/>
      <c r="X69" s="107"/>
      <c r="Y69" s="76"/>
    </row>
    <row r="70" spans="2:25" ht="63.75" hidden="1" customHeight="1" x14ac:dyDescent="0.2">
      <c r="B70" s="170"/>
      <c r="C70" s="170"/>
      <c r="D70" s="171"/>
      <c r="G70" s="107"/>
      <c r="I70" s="107"/>
      <c r="M70" s="107"/>
      <c r="R70" s="76"/>
      <c r="S70" s="76"/>
      <c r="T70" s="76"/>
      <c r="U70" s="76"/>
      <c r="V70" s="76"/>
      <c r="W70" s="107"/>
      <c r="X70" s="107"/>
      <c r="Y70" s="76"/>
    </row>
    <row r="71" spans="2:25" ht="65.25" hidden="1" customHeight="1" x14ac:dyDescent="0.2">
      <c r="B71" s="170"/>
      <c r="C71" s="170"/>
      <c r="D71" s="171"/>
      <c r="G71" s="107"/>
      <c r="I71" s="107"/>
      <c r="M71" s="107"/>
      <c r="R71" s="76"/>
      <c r="S71" s="76"/>
      <c r="T71" s="76"/>
      <c r="U71" s="76"/>
      <c r="V71" s="76"/>
      <c r="W71" s="107"/>
      <c r="X71" s="107"/>
      <c r="Y71" s="76"/>
    </row>
    <row r="72" spans="2:25" ht="49.5" hidden="1" customHeight="1" x14ac:dyDescent="0.2">
      <c r="B72" s="170"/>
      <c r="C72" s="170"/>
      <c r="D72" s="171"/>
      <c r="G72" s="107"/>
      <c r="I72" s="107"/>
      <c r="M72" s="107"/>
      <c r="R72" s="76"/>
      <c r="S72" s="76"/>
      <c r="T72" s="76"/>
      <c r="U72" s="76"/>
      <c r="V72" s="76"/>
      <c r="W72" s="107"/>
      <c r="X72" s="107"/>
      <c r="Y72" s="76"/>
    </row>
    <row r="73" spans="2:25" ht="47.25" hidden="1" customHeight="1" x14ac:dyDescent="0.2">
      <c r="B73" s="170"/>
      <c r="C73" s="170"/>
      <c r="D73" s="171"/>
      <c r="G73" s="107"/>
      <c r="I73" s="107"/>
      <c r="M73" s="107"/>
      <c r="R73" s="76"/>
      <c r="S73" s="76"/>
      <c r="T73" s="76"/>
      <c r="U73" s="76"/>
      <c r="V73" s="76"/>
      <c r="W73" s="107"/>
      <c r="X73" s="107"/>
      <c r="Y73" s="76"/>
    </row>
    <row r="74" spans="2:25" ht="54" hidden="1" customHeight="1" x14ac:dyDescent="0.2">
      <c r="B74" s="170"/>
      <c r="C74" s="170"/>
      <c r="D74" s="171"/>
      <c r="G74" s="107"/>
      <c r="I74" s="107"/>
      <c r="M74" s="107"/>
      <c r="R74" s="76"/>
      <c r="S74" s="76"/>
      <c r="T74" s="76"/>
      <c r="U74" s="76"/>
      <c r="V74" s="76"/>
      <c r="W74" s="107"/>
      <c r="X74" s="107"/>
      <c r="Y74" s="76"/>
    </row>
    <row r="75" spans="2:25" hidden="1" x14ac:dyDescent="0.2">
      <c r="B75" s="81"/>
      <c r="C75" s="26"/>
      <c r="D75" s="27"/>
      <c r="M75" s="75"/>
    </row>
    <row r="76" spans="2:25" hidden="1" x14ac:dyDescent="0.2">
      <c r="B76" s="81"/>
      <c r="C76" s="26"/>
      <c r="D76" s="27"/>
      <c r="M76" s="75"/>
    </row>
    <row r="77" spans="2:25" hidden="1" x14ac:dyDescent="0.2">
      <c r="B77" s="81"/>
      <c r="C77" s="26"/>
      <c r="D77" s="27"/>
      <c r="M77" s="75"/>
    </row>
    <row r="78" spans="2:25" hidden="1" x14ac:dyDescent="0.2">
      <c r="B78" s="81"/>
      <c r="C78" s="26"/>
      <c r="D78" s="27"/>
      <c r="M78" s="75"/>
    </row>
    <row r="79" spans="2:25" hidden="1" x14ac:dyDescent="0.2">
      <c r="B79" s="81"/>
      <c r="C79" s="26"/>
      <c r="D79" s="27"/>
      <c r="M79" s="75"/>
    </row>
    <row r="80" spans="2:25" hidden="1" x14ac:dyDescent="0.2">
      <c r="B80" s="81"/>
      <c r="C80" s="26"/>
      <c r="D80" s="27"/>
      <c r="M80" s="75"/>
    </row>
    <row r="81" spans="1:28" hidden="1" x14ac:dyDescent="0.2">
      <c r="B81" s="81"/>
      <c r="C81" s="26"/>
      <c r="D81" s="27"/>
      <c r="M81" s="75"/>
    </row>
    <row r="82" spans="1:28" hidden="1" x14ac:dyDescent="0.2">
      <c r="B82" s="81"/>
      <c r="C82" s="26"/>
      <c r="D82" s="27"/>
      <c r="M82" s="75"/>
    </row>
    <row r="83" spans="1:28" hidden="1" x14ac:dyDescent="0.2">
      <c r="B83" s="81"/>
      <c r="C83" s="26"/>
      <c r="D83" s="27"/>
      <c r="M83" s="75"/>
    </row>
    <row r="84" spans="1:28" hidden="1" x14ac:dyDescent="0.2">
      <c r="B84" s="81"/>
      <c r="C84" s="26"/>
      <c r="D84" s="27"/>
      <c r="M84" s="75"/>
    </row>
    <row r="85" spans="1:28" hidden="1" x14ac:dyDescent="0.2">
      <c r="B85" s="81"/>
      <c r="C85" s="26"/>
      <c r="D85" s="27"/>
      <c r="M85" s="75"/>
    </row>
    <row r="86" spans="1:28" hidden="1" x14ac:dyDescent="0.2">
      <c r="B86" s="81"/>
      <c r="C86" s="26"/>
      <c r="D86" s="27"/>
      <c r="M86" s="75"/>
    </row>
    <row r="87" spans="1:28" hidden="1" x14ac:dyDescent="0.2">
      <c r="B87" s="81"/>
      <c r="C87" s="26"/>
      <c r="D87" s="27"/>
      <c r="M87" s="75"/>
    </row>
    <row r="88" spans="1:28" hidden="1" x14ac:dyDescent="0.2">
      <c r="B88" s="81"/>
      <c r="C88" s="26"/>
      <c r="D88" s="27"/>
      <c r="M88" s="75"/>
    </row>
    <row r="89" spans="1:28" hidden="1" x14ac:dyDescent="0.2">
      <c r="B89" s="81"/>
      <c r="C89" s="26"/>
      <c r="D89" s="27"/>
      <c r="M89" s="75"/>
    </row>
    <row r="90" spans="1:28" s="75" customFormat="1" hidden="1" x14ac:dyDescent="0.2">
      <c r="A90" s="30"/>
      <c r="B90" s="81"/>
      <c r="C90" s="26"/>
      <c r="D90" s="27"/>
      <c r="E90" s="77"/>
      <c r="F90" s="77"/>
      <c r="R90" s="31"/>
      <c r="S90" s="31"/>
      <c r="T90" s="31"/>
      <c r="U90" s="31"/>
      <c r="V90" s="31"/>
      <c r="Y90" s="31"/>
      <c r="Z90" s="21"/>
      <c r="AA90" s="21"/>
      <c r="AB90" s="21"/>
    </row>
    <row r="91" spans="1:28" s="75" customFormat="1" hidden="1" x14ac:dyDescent="0.2">
      <c r="A91" s="30"/>
      <c r="B91" s="81"/>
      <c r="C91" s="26"/>
      <c r="D91" s="27"/>
      <c r="E91" s="77"/>
      <c r="F91" s="77"/>
      <c r="R91" s="31"/>
      <c r="S91" s="31"/>
      <c r="T91" s="31"/>
      <c r="U91" s="31"/>
      <c r="V91" s="31"/>
      <c r="Y91" s="31"/>
      <c r="Z91" s="21"/>
      <c r="AA91" s="21"/>
      <c r="AB91" s="21"/>
    </row>
    <row r="92" spans="1:28" s="75" customFormat="1" hidden="1" x14ac:dyDescent="0.2">
      <c r="A92" s="30"/>
      <c r="B92" s="81"/>
      <c r="C92" s="26"/>
      <c r="D92" s="27"/>
      <c r="E92" s="77"/>
      <c r="F92" s="77"/>
      <c r="R92" s="31"/>
      <c r="S92" s="31"/>
      <c r="T92" s="31"/>
      <c r="U92" s="31"/>
      <c r="V92" s="31"/>
      <c r="Y92" s="31"/>
      <c r="Z92" s="21"/>
      <c r="AA92" s="21"/>
      <c r="AB92" s="21"/>
    </row>
    <row r="93" spans="1:28" s="75" customFormat="1" hidden="1" x14ac:dyDescent="0.2">
      <c r="A93" s="30"/>
      <c r="B93" s="81"/>
      <c r="C93" s="26"/>
      <c r="D93" s="27"/>
      <c r="E93" s="77"/>
      <c r="F93" s="77"/>
      <c r="R93" s="31"/>
      <c r="S93" s="31"/>
      <c r="T93" s="31"/>
      <c r="U93" s="31"/>
      <c r="V93" s="31"/>
      <c r="Y93" s="31"/>
      <c r="Z93" s="21"/>
      <c r="AA93" s="21"/>
      <c r="AB93" s="21"/>
    </row>
    <row r="94" spans="1:28" s="75" customFormat="1" hidden="1" x14ac:dyDescent="0.2">
      <c r="A94" s="30"/>
      <c r="B94" s="81"/>
      <c r="C94" s="26"/>
      <c r="D94" s="27"/>
      <c r="E94" s="77"/>
      <c r="F94" s="77"/>
      <c r="R94" s="31"/>
      <c r="S94" s="31"/>
      <c r="T94" s="31"/>
      <c r="U94" s="31"/>
      <c r="V94" s="31"/>
      <c r="Y94" s="31"/>
      <c r="Z94" s="21"/>
      <c r="AA94" s="21"/>
      <c r="AB94" s="21"/>
    </row>
    <row r="95" spans="1:28" s="75" customFormat="1" hidden="1" x14ac:dyDescent="0.2">
      <c r="A95" s="30"/>
      <c r="B95" s="81"/>
      <c r="C95" s="26"/>
      <c r="D95" s="27"/>
      <c r="E95" s="77"/>
      <c r="F95" s="77"/>
      <c r="R95" s="31"/>
      <c r="S95" s="31"/>
      <c r="T95" s="31"/>
      <c r="U95" s="31"/>
      <c r="V95" s="31"/>
      <c r="Y95" s="31"/>
      <c r="Z95" s="21"/>
      <c r="AA95" s="21"/>
      <c r="AB95" s="21"/>
    </row>
    <row r="96" spans="1:28" s="75" customFormat="1" hidden="1" x14ac:dyDescent="0.2">
      <c r="A96" s="30"/>
      <c r="B96" s="81"/>
      <c r="C96" s="26"/>
      <c r="D96" s="27"/>
      <c r="E96" s="77"/>
      <c r="F96" s="77"/>
      <c r="R96" s="31"/>
      <c r="S96" s="31"/>
      <c r="T96" s="31"/>
      <c r="U96" s="31"/>
      <c r="V96" s="31"/>
      <c r="Y96" s="31"/>
      <c r="Z96" s="21"/>
      <c r="AA96" s="21"/>
      <c r="AB96" s="21"/>
    </row>
    <row r="97" spans="1:28" s="75" customFormat="1" hidden="1" x14ac:dyDescent="0.2">
      <c r="A97" s="30"/>
      <c r="B97" s="81"/>
      <c r="C97" s="26"/>
      <c r="D97" s="27"/>
      <c r="E97" s="77"/>
      <c r="F97" s="77"/>
      <c r="R97" s="31"/>
      <c r="S97" s="31"/>
      <c r="T97" s="31"/>
      <c r="U97" s="31"/>
      <c r="V97" s="31"/>
      <c r="Y97" s="31"/>
      <c r="Z97" s="21"/>
      <c r="AA97" s="21"/>
      <c r="AB97" s="21"/>
    </row>
    <row r="98" spans="1:28" s="75" customFormat="1" hidden="1" x14ac:dyDescent="0.2">
      <c r="A98" s="30"/>
      <c r="B98" s="81"/>
      <c r="C98" s="26"/>
      <c r="D98" s="27"/>
      <c r="E98" s="77"/>
      <c r="F98" s="77"/>
      <c r="R98" s="31"/>
      <c r="S98" s="31"/>
      <c r="T98" s="31"/>
      <c r="U98" s="31"/>
      <c r="V98" s="31"/>
      <c r="Y98" s="31"/>
      <c r="Z98" s="21"/>
      <c r="AA98" s="21"/>
      <c r="AB98" s="21"/>
    </row>
    <row r="99" spans="1:28" s="75" customFormat="1" hidden="1" x14ac:dyDescent="0.2">
      <c r="A99" s="30"/>
      <c r="B99" s="81"/>
      <c r="C99" s="26"/>
      <c r="D99" s="27"/>
      <c r="E99" s="77"/>
      <c r="F99" s="77"/>
      <c r="R99" s="31"/>
      <c r="S99" s="31"/>
      <c r="T99" s="31"/>
      <c r="U99" s="31"/>
      <c r="V99" s="31"/>
      <c r="Y99" s="31"/>
      <c r="Z99" s="21"/>
      <c r="AA99" s="21"/>
      <c r="AB99" s="21"/>
    </row>
    <row r="100" spans="1:28" s="75" customFormat="1" hidden="1" x14ac:dyDescent="0.2">
      <c r="A100" s="30"/>
      <c r="B100" s="81"/>
      <c r="C100" s="26"/>
      <c r="D100" s="27"/>
      <c r="E100" s="77"/>
      <c r="F100" s="77"/>
      <c r="R100" s="31"/>
      <c r="S100" s="31"/>
      <c r="T100" s="31"/>
      <c r="U100" s="31"/>
      <c r="V100" s="31"/>
      <c r="Y100" s="31"/>
      <c r="Z100" s="21"/>
      <c r="AA100" s="21"/>
      <c r="AB100" s="21"/>
    </row>
    <row r="101" spans="1:28" s="75" customFormat="1" hidden="1" x14ac:dyDescent="0.2">
      <c r="A101" s="30"/>
      <c r="B101" s="81"/>
      <c r="C101" s="26"/>
      <c r="D101" s="27"/>
      <c r="E101" s="77"/>
      <c r="F101" s="77"/>
      <c r="R101" s="31"/>
      <c r="S101" s="31"/>
      <c r="T101" s="31"/>
      <c r="U101" s="31"/>
      <c r="V101" s="31"/>
      <c r="Y101" s="31"/>
      <c r="Z101" s="21"/>
      <c r="AA101" s="21"/>
      <c r="AB101" s="21"/>
    </row>
    <row r="102" spans="1:28" s="75" customFormat="1" hidden="1" x14ac:dyDescent="0.2">
      <c r="A102" s="30"/>
      <c r="B102" s="81"/>
      <c r="C102" s="26"/>
      <c r="D102" s="27"/>
      <c r="E102" s="77"/>
      <c r="F102" s="77"/>
      <c r="R102" s="31"/>
      <c r="S102" s="31"/>
      <c r="T102" s="31"/>
      <c r="U102" s="31"/>
      <c r="V102" s="31"/>
      <c r="Y102" s="31"/>
      <c r="Z102" s="21"/>
      <c r="AA102" s="21"/>
      <c r="AB102" s="21"/>
    </row>
    <row r="103" spans="1:28" s="75" customFormat="1" hidden="1" x14ac:dyDescent="0.2">
      <c r="A103" s="30"/>
      <c r="B103" s="81"/>
      <c r="C103" s="26"/>
      <c r="D103" s="27"/>
      <c r="E103" s="77"/>
      <c r="F103" s="77"/>
      <c r="R103" s="31"/>
      <c r="S103" s="31"/>
      <c r="T103" s="31"/>
      <c r="U103" s="31"/>
      <c r="V103" s="31"/>
      <c r="Y103" s="31"/>
      <c r="Z103" s="21"/>
      <c r="AA103" s="21"/>
      <c r="AB103" s="21"/>
    </row>
    <row r="104" spans="1:28" s="75" customFormat="1" hidden="1" x14ac:dyDescent="0.2">
      <c r="A104" s="30"/>
      <c r="B104" s="81"/>
      <c r="C104" s="26"/>
      <c r="D104" s="27"/>
      <c r="E104" s="77"/>
      <c r="F104" s="77"/>
      <c r="R104" s="31"/>
      <c r="S104" s="31"/>
      <c r="T104" s="31"/>
      <c r="U104" s="31"/>
      <c r="V104" s="31"/>
      <c r="Y104" s="31"/>
      <c r="Z104" s="21"/>
      <c r="AA104" s="21"/>
      <c r="AB104" s="21"/>
    </row>
    <row r="105" spans="1:28" s="75" customFormat="1" hidden="1" x14ac:dyDescent="0.2">
      <c r="A105" s="30"/>
      <c r="B105" s="81"/>
      <c r="C105" s="26"/>
      <c r="D105" s="27"/>
      <c r="E105" s="77"/>
      <c r="F105" s="77"/>
      <c r="R105" s="31"/>
      <c r="S105" s="31"/>
      <c r="T105" s="31"/>
      <c r="U105" s="31"/>
      <c r="V105" s="31"/>
      <c r="Y105" s="31"/>
      <c r="Z105" s="21"/>
      <c r="AA105" s="21"/>
      <c r="AB105" s="21"/>
    </row>
    <row r="106" spans="1:28" s="75" customFormat="1" hidden="1" x14ac:dyDescent="0.2">
      <c r="A106" s="30"/>
      <c r="B106" s="81"/>
      <c r="C106" s="26"/>
      <c r="D106" s="27"/>
      <c r="E106" s="77"/>
      <c r="F106" s="77"/>
      <c r="R106" s="31"/>
      <c r="S106" s="31"/>
      <c r="T106" s="31"/>
      <c r="U106" s="31"/>
      <c r="V106" s="31"/>
      <c r="Y106" s="31"/>
      <c r="Z106" s="21"/>
      <c r="AA106" s="21"/>
      <c r="AB106" s="21"/>
    </row>
    <row r="107" spans="1:28" s="75" customFormat="1" hidden="1" x14ac:dyDescent="0.2">
      <c r="A107" s="30"/>
      <c r="B107" s="81"/>
      <c r="C107" s="26"/>
      <c r="D107" s="27"/>
      <c r="E107" s="77"/>
      <c r="F107" s="77"/>
      <c r="R107" s="31"/>
      <c r="S107" s="31"/>
      <c r="T107" s="31"/>
      <c r="U107" s="31"/>
      <c r="V107" s="31"/>
      <c r="Y107" s="31"/>
      <c r="Z107" s="21"/>
      <c r="AA107" s="21"/>
      <c r="AB107" s="21"/>
    </row>
    <row r="108" spans="1:28" s="75" customFormat="1" hidden="1" x14ac:dyDescent="0.2">
      <c r="A108" s="30"/>
      <c r="B108" s="81"/>
      <c r="C108" s="26"/>
      <c r="D108" s="27"/>
      <c r="E108" s="77"/>
      <c r="F108" s="77"/>
      <c r="R108" s="31"/>
      <c r="S108" s="31"/>
      <c r="T108" s="31"/>
      <c r="U108" s="31"/>
      <c r="V108" s="31"/>
      <c r="Y108" s="31"/>
      <c r="Z108" s="21"/>
      <c r="AA108" s="21"/>
      <c r="AB108" s="21"/>
    </row>
    <row r="109" spans="1:28" s="75" customFormat="1" hidden="1" x14ac:dyDescent="0.2">
      <c r="A109" s="30"/>
      <c r="B109" s="81"/>
      <c r="C109" s="26"/>
      <c r="D109" s="27"/>
      <c r="E109" s="77"/>
      <c r="F109" s="77"/>
      <c r="R109" s="31"/>
      <c r="S109" s="31"/>
      <c r="T109" s="31"/>
      <c r="U109" s="31"/>
      <c r="V109" s="31"/>
      <c r="Y109" s="31"/>
      <c r="Z109" s="21"/>
      <c r="AA109" s="21"/>
      <c r="AB109" s="21"/>
    </row>
    <row r="110" spans="1:28" s="75" customFormat="1" hidden="1" x14ac:dyDescent="0.2">
      <c r="A110" s="30"/>
      <c r="B110" s="81"/>
      <c r="C110" s="26"/>
      <c r="D110" s="27"/>
      <c r="E110" s="77"/>
      <c r="F110" s="77"/>
      <c r="R110" s="31"/>
      <c r="S110" s="31"/>
      <c r="T110" s="31"/>
      <c r="U110" s="31"/>
      <c r="V110" s="31"/>
      <c r="Y110" s="31"/>
      <c r="Z110" s="21"/>
      <c r="AA110" s="21"/>
      <c r="AB110" s="21"/>
    </row>
    <row r="111" spans="1:28" s="75" customFormat="1" hidden="1" x14ac:dyDescent="0.2">
      <c r="A111" s="30"/>
      <c r="B111" s="81"/>
      <c r="C111" s="26"/>
      <c r="D111" s="27"/>
      <c r="E111" s="77"/>
      <c r="F111" s="77"/>
      <c r="R111" s="31"/>
      <c r="S111" s="31"/>
      <c r="T111" s="31"/>
      <c r="U111" s="31"/>
      <c r="V111" s="31"/>
      <c r="Y111" s="31"/>
      <c r="Z111" s="21"/>
      <c r="AA111" s="21"/>
      <c r="AB111" s="21"/>
    </row>
    <row r="112" spans="1:28" s="75" customFormat="1" hidden="1" x14ac:dyDescent="0.2">
      <c r="A112" s="30"/>
      <c r="B112" s="81"/>
      <c r="C112" s="26"/>
      <c r="D112" s="27"/>
      <c r="E112" s="77"/>
      <c r="F112" s="77"/>
      <c r="R112" s="31"/>
      <c r="S112" s="31"/>
      <c r="T112" s="31"/>
      <c r="U112" s="31"/>
      <c r="V112" s="31"/>
      <c r="Y112" s="31"/>
      <c r="Z112" s="21"/>
      <c r="AA112" s="21"/>
      <c r="AB112" s="21"/>
    </row>
    <row r="113" spans="1:28" s="75" customFormat="1" hidden="1" x14ac:dyDescent="0.2">
      <c r="A113" s="30"/>
      <c r="B113" s="81"/>
      <c r="C113" s="26"/>
      <c r="D113" s="27"/>
      <c r="E113" s="77"/>
      <c r="F113" s="77"/>
      <c r="R113" s="31"/>
      <c r="S113" s="31"/>
      <c r="T113" s="31"/>
      <c r="U113" s="31"/>
      <c r="V113" s="31"/>
      <c r="Y113" s="31"/>
      <c r="Z113" s="21"/>
      <c r="AA113" s="21"/>
      <c r="AB113" s="21"/>
    </row>
    <row r="114" spans="1:28" s="75" customFormat="1" hidden="1" x14ac:dyDescent="0.2">
      <c r="A114" s="30"/>
      <c r="B114" s="81"/>
      <c r="C114" s="26"/>
      <c r="D114" s="27"/>
      <c r="E114" s="77"/>
      <c r="F114" s="77"/>
      <c r="R114" s="31"/>
      <c r="S114" s="31"/>
      <c r="T114" s="31"/>
      <c r="U114" s="31"/>
      <c r="V114" s="31"/>
      <c r="Y114" s="31"/>
      <c r="Z114" s="21"/>
      <c r="AA114" s="21"/>
      <c r="AB114" s="21"/>
    </row>
    <row r="115" spans="1:28" s="75" customFormat="1" hidden="1" x14ac:dyDescent="0.2">
      <c r="A115" s="30"/>
      <c r="B115" s="81"/>
      <c r="C115" s="26"/>
      <c r="D115" s="27"/>
      <c r="E115" s="77"/>
      <c r="F115" s="77"/>
      <c r="R115" s="31"/>
      <c r="S115" s="31"/>
      <c r="T115" s="31"/>
      <c r="U115" s="31"/>
      <c r="V115" s="31"/>
      <c r="Y115" s="31"/>
      <c r="Z115" s="21"/>
      <c r="AA115" s="21"/>
      <c r="AB115" s="21"/>
    </row>
    <row r="116" spans="1:28" s="75" customFormat="1" hidden="1" x14ac:dyDescent="0.2">
      <c r="A116" s="30"/>
      <c r="B116" s="81"/>
      <c r="C116" s="26"/>
      <c r="D116" s="27"/>
      <c r="E116" s="77"/>
      <c r="F116" s="77"/>
      <c r="R116" s="31"/>
      <c r="S116" s="31"/>
      <c r="T116" s="31"/>
      <c r="U116" s="31"/>
      <c r="V116" s="31"/>
      <c r="Y116" s="31"/>
      <c r="Z116" s="21"/>
      <c r="AA116" s="21"/>
      <c r="AB116" s="21"/>
    </row>
    <row r="117" spans="1:28" s="75" customFormat="1" hidden="1" x14ac:dyDescent="0.2">
      <c r="A117" s="30"/>
      <c r="B117" s="81"/>
      <c r="C117" s="26"/>
      <c r="D117" s="27"/>
      <c r="E117" s="77"/>
      <c r="F117" s="77"/>
      <c r="R117" s="31"/>
      <c r="S117" s="31"/>
      <c r="T117" s="31"/>
      <c r="U117" s="31"/>
      <c r="V117" s="31"/>
      <c r="Y117" s="31"/>
      <c r="Z117" s="21"/>
      <c r="AA117" s="21"/>
      <c r="AB117" s="21"/>
    </row>
    <row r="118" spans="1:28" s="75" customFormat="1" hidden="1" x14ac:dyDescent="0.2">
      <c r="A118" s="30"/>
      <c r="B118" s="81"/>
      <c r="C118" s="26"/>
      <c r="D118" s="27"/>
      <c r="E118" s="77"/>
      <c r="F118" s="77"/>
      <c r="R118" s="31"/>
      <c r="S118" s="31"/>
      <c r="T118" s="31"/>
      <c r="U118" s="31"/>
      <c r="V118" s="31"/>
      <c r="Y118" s="31"/>
      <c r="Z118" s="21"/>
      <c r="AA118" s="21"/>
      <c r="AB118" s="21"/>
    </row>
    <row r="119" spans="1:28" s="75" customFormat="1" hidden="1" x14ac:dyDescent="0.2">
      <c r="A119" s="30"/>
      <c r="B119" s="81"/>
      <c r="C119" s="26"/>
      <c r="D119" s="27"/>
      <c r="E119" s="77"/>
      <c r="F119" s="77"/>
      <c r="R119" s="31"/>
      <c r="S119" s="31"/>
      <c r="T119" s="31"/>
      <c r="U119" s="31"/>
      <c r="V119" s="31"/>
      <c r="Y119" s="31"/>
      <c r="Z119" s="21"/>
      <c r="AA119" s="21"/>
      <c r="AB119" s="21"/>
    </row>
    <row r="120" spans="1:28" s="75" customFormat="1" hidden="1" x14ac:dyDescent="0.2">
      <c r="A120" s="30"/>
      <c r="B120" s="81"/>
      <c r="C120" s="26"/>
      <c r="D120" s="27"/>
      <c r="E120" s="77"/>
      <c r="F120" s="77"/>
      <c r="R120" s="31"/>
      <c r="S120" s="31"/>
      <c r="T120" s="31"/>
      <c r="U120" s="31"/>
      <c r="V120" s="31"/>
      <c r="Y120" s="31"/>
      <c r="Z120" s="21"/>
      <c r="AA120" s="21"/>
      <c r="AB120" s="21"/>
    </row>
    <row r="121" spans="1:28" s="75" customFormat="1" hidden="1" x14ac:dyDescent="0.2">
      <c r="A121" s="30"/>
      <c r="B121" s="81"/>
      <c r="C121" s="26"/>
      <c r="D121" s="27"/>
      <c r="E121" s="77"/>
      <c r="F121" s="77"/>
      <c r="R121" s="31"/>
      <c r="S121" s="31"/>
      <c r="T121" s="31"/>
      <c r="U121" s="31"/>
      <c r="V121" s="31"/>
      <c r="Y121" s="31"/>
      <c r="Z121" s="21"/>
      <c r="AA121" s="21"/>
      <c r="AB121" s="21"/>
    </row>
    <row r="122" spans="1:28" s="75" customFormat="1" hidden="1" x14ac:dyDescent="0.2">
      <c r="A122" s="30"/>
      <c r="B122" s="81"/>
      <c r="C122" s="26"/>
      <c r="D122" s="27"/>
      <c r="E122" s="77"/>
      <c r="F122" s="77"/>
      <c r="R122" s="31"/>
      <c r="S122" s="31"/>
      <c r="T122" s="31"/>
      <c r="U122" s="31"/>
      <c r="V122" s="31"/>
      <c r="Y122" s="31"/>
      <c r="Z122" s="21"/>
      <c r="AA122" s="21"/>
      <c r="AB122" s="21"/>
    </row>
    <row r="123" spans="1:28" s="75" customFormat="1" hidden="1" x14ac:dyDescent="0.2">
      <c r="A123" s="30"/>
      <c r="B123" s="81"/>
      <c r="C123" s="26"/>
      <c r="D123" s="27"/>
      <c r="E123" s="77"/>
      <c r="F123" s="77"/>
      <c r="R123" s="31"/>
      <c r="S123" s="31"/>
      <c r="T123" s="31"/>
      <c r="U123" s="31"/>
      <c r="V123" s="31"/>
      <c r="Y123" s="31"/>
      <c r="Z123" s="21"/>
      <c r="AA123" s="21"/>
      <c r="AB123" s="21"/>
    </row>
    <row r="124" spans="1:28" s="75" customFormat="1" hidden="1" x14ac:dyDescent="0.2">
      <c r="A124" s="30"/>
      <c r="B124" s="81"/>
      <c r="C124" s="26"/>
      <c r="D124" s="27"/>
      <c r="E124" s="77"/>
      <c r="F124" s="77"/>
      <c r="R124" s="31"/>
      <c r="S124" s="31"/>
      <c r="T124" s="31"/>
      <c r="U124" s="31"/>
      <c r="V124" s="31"/>
      <c r="Y124" s="31"/>
      <c r="Z124" s="21"/>
      <c r="AA124" s="21"/>
      <c r="AB124" s="21"/>
    </row>
    <row r="125" spans="1:28" s="75" customFormat="1" hidden="1" x14ac:dyDescent="0.2">
      <c r="A125" s="30"/>
      <c r="B125" s="81"/>
      <c r="C125" s="26"/>
      <c r="D125" s="27"/>
      <c r="E125" s="77"/>
      <c r="F125" s="77"/>
      <c r="R125" s="31"/>
      <c r="S125" s="31"/>
      <c r="T125" s="31"/>
      <c r="U125" s="31"/>
      <c r="V125" s="31"/>
      <c r="Y125" s="31"/>
      <c r="Z125" s="21"/>
      <c r="AA125" s="21"/>
      <c r="AB125" s="21"/>
    </row>
    <row r="126" spans="1:28" s="75" customFormat="1" hidden="1" x14ac:dyDescent="0.2">
      <c r="A126" s="30"/>
      <c r="B126" s="81"/>
      <c r="C126" s="26"/>
      <c r="D126" s="27"/>
      <c r="E126" s="77"/>
      <c r="F126" s="77"/>
      <c r="R126" s="31"/>
      <c r="S126" s="31"/>
      <c r="T126" s="31"/>
      <c r="U126" s="31"/>
      <c r="V126" s="31"/>
      <c r="Y126" s="31"/>
      <c r="Z126" s="21"/>
      <c r="AA126" s="21"/>
      <c r="AB126" s="21"/>
    </row>
    <row r="127" spans="1:28" s="75" customFormat="1" hidden="1" x14ac:dyDescent="0.2">
      <c r="A127" s="30"/>
      <c r="B127" s="81"/>
      <c r="C127" s="26"/>
      <c r="D127" s="27"/>
      <c r="E127" s="77"/>
      <c r="F127" s="77"/>
      <c r="R127" s="31"/>
      <c r="S127" s="31"/>
      <c r="T127" s="31"/>
      <c r="U127" s="31"/>
      <c r="V127" s="31"/>
      <c r="Y127" s="31"/>
      <c r="Z127" s="21"/>
      <c r="AA127" s="21"/>
      <c r="AB127" s="21"/>
    </row>
    <row r="128" spans="1:28" s="75" customFormat="1" hidden="1" x14ac:dyDescent="0.2">
      <c r="A128" s="30"/>
      <c r="B128" s="81"/>
      <c r="C128" s="26"/>
      <c r="D128" s="27"/>
      <c r="E128" s="77"/>
      <c r="F128" s="77"/>
      <c r="R128" s="31"/>
      <c r="S128" s="31"/>
      <c r="T128" s="31"/>
      <c r="U128" s="31"/>
      <c r="V128" s="31"/>
      <c r="Y128" s="31"/>
      <c r="Z128" s="21"/>
      <c r="AA128" s="21"/>
      <c r="AB128" s="21"/>
    </row>
    <row r="129" spans="1:28" s="75" customFormat="1" hidden="1" x14ac:dyDescent="0.2">
      <c r="A129" s="30"/>
      <c r="B129" s="81"/>
      <c r="C129" s="26"/>
      <c r="D129" s="27"/>
      <c r="E129" s="77"/>
      <c r="F129" s="77"/>
      <c r="R129" s="31"/>
      <c r="S129" s="31"/>
      <c r="T129" s="31"/>
      <c r="U129" s="31"/>
      <c r="V129" s="31"/>
      <c r="Y129" s="31"/>
      <c r="Z129" s="21"/>
      <c r="AA129" s="21"/>
      <c r="AB129" s="21"/>
    </row>
    <row r="130" spans="1:28" s="75" customFormat="1" hidden="1" x14ac:dyDescent="0.2">
      <c r="A130" s="30"/>
      <c r="B130" s="81"/>
      <c r="C130" s="26"/>
      <c r="D130" s="27"/>
      <c r="E130" s="77"/>
      <c r="F130" s="77"/>
      <c r="R130" s="31"/>
      <c r="S130" s="31"/>
      <c r="T130" s="31"/>
      <c r="U130" s="31"/>
      <c r="V130" s="31"/>
      <c r="Y130" s="31"/>
      <c r="Z130" s="21"/>
      <c r="AA130" s="21"/>
      <c r="AB130" s="21"/>
    </row>
    <row r="131" spans="1:28" s="75" customFormat="1" hidden="1" x14ac:dyDescent="0.2">
      <c r="A131" s="30"/>
      <c r="B131" s="81"/>
      <c r="C131" s="26"/>
      <c r="D131" s="27"/>
      <c r="E131" s="77"/>
      <c r="F131" s="77"/>
      <c r="R131" s="31"/>
      <c r="S131" s="31"/>
      <c r="T131" s="31"/>
      <c r="U131" s="31"/>
      <c r="V131" s="31"/>
      <c r="Y131" s="31"/>
      <c r="Z131" s="21"/>
      <c r="AA131" s="21"/>
      <c r="AB131" s="21"/>
    </row>
    <row r="132" spans="1:28" s="75" customFormat="1" hidden="1" x14ac:dyDescent="0.2">
      <c r="A132" s="30"/>
      <c r="B132" s="81"/>
      <c r="C132" s="26"/>
      <c r="D132" s="27"/>
      <c r="E132" s="77"/>
      <c r="F132" s="77"/>
      <c r="R132" s="31"/>
      <c r="S132" s="31"/>
      <c r="T132" s="31"/>
      <c r="U132" s="31"/>
      <c r="V132" s="31"/>
      <c r="Y132" s="31"/>
      <c r="Z132" s="21"/>
      <c r="AA132" s="21"/>
      <c r="AB132" s="21"/>
    </row>
    <row r="133" spans="1:28" s="75" customFormat="1" hidden="1" x14ac:dyDescent="0.2">
      <c r="A133" s="30"/>
      <c r="B133" s="81"/>
      <c r="C133" s="26"/>
      <c r="D133" s="27"/>
      <c r="E133" s="77"/>
      <c r="F133" s="77"/>
      <c r="R133" s="31"/>
      <c r="S133" s="31"/>
      <c r="T133" s="31"/>
      <c r="U133" s="31"/>
      <c r="V133" s="31"/>
      <c r="Y133" s="31"/>
      <c r="Z133" s="21"/>
      <c r="AA133" s="21"/>
      <c r="AB133" s="21"/>
    </row>
    <row r="134" spans="1:28" s="75" customFormat="1" hidden="1" x14ac:dyDescent="0.2">
      <c r="A134" s="30"/>
      <c r="B134" s="81"/>
      <c r="C134" s="26"/>
      <c r="D134" s="27"/>
      <c r="E134" s="77"/>
      <c r="F134" s="77"/>
      <c r="R134" s="31"/>
      <c r="S134" s="31"/>
      <c r="T134" s="31"/>
      <c r="U134" s="31"/>
      <c r="V134" s="31"/>
      <c r="Y134" s="31"/>
      <c r="Z134" s="21"/>
      <c r="AA134" s="21"/>
      <c r="AB134" s="21"/>
    </row>
    <row r="135" spans="1:28" s="75" customFormat="1" hidden="1" x14ac:dyDescent="0.2">
      <c r="A135" s="30"/>
      <c r="B135" s="81"/>
      <c r="C135" s="26"/>
      <c r="D135" s="27"/>
      <c r="E135" s="77"/>
      <c r="F135" s="77"/>
      <c r="R135" s="31"/>
      <c r="S135" s="31"/>
      <c r="T135" s="31"/>
      <c r="U135" s="31"/>
      <c r="V135" s="31"/>
      <c r="Y135" s="31"/>
      <c r="Z135" s="21"/>
      <c r="AA135" s="21"/>
      <c r="AB135" s="21"/>
    </row>
    <row r="136" spans="1:28" s="75" customFormat="1" hidden="1" x14ac:dyDescent="0.2">
      <c r="A136" s="30"/>
      <c r="B136" s="81"/>
      <c r="C136" s="26"/>
      <c r="D136" s="27"/>
      <c r="E136" s="77"/>
      <c r="F136" s="77"/>
      <c r="R136" s="31"/>
      <c r="S136" s="31"/>
      <c r="T136" s="31"/>
      <c r="U136" s="31"/>
      <c r="V136" s="31"/>
      <c r="Y136" s="31"/>
      <c r="Z136" s="21"/>
      <c r="AA136" s="21"/>
      <c r="AB136" s="21"/>
    </row>
    <row r="137" spans="1:28" s="75" customFormat="1" hidden="1" x14ac:dyDescent="0.2">
      <c r="A137" s="30"/>
      <c r="B137" s="81"/>
      <c r="C137" s="26"/>
      <c r="D137" s="27"/>
      <c r="E137" s="77"/>
      <c r="F137" s="77"/>
      <c r="R137" s="31"/>
      <c r="S137" s="31"/>
      <c r="T137" s="31"/>
      <c r="U137" s="31"/>
      <c r="V137" s="31"/>
      <c r="Y137" s="31"/>
      <c r="Z137" s="21"/>
      <c r="AA137" s="21"/>
      <c r="AB137" s="21"/>
    </row>
    <row r="138" spans="1:28" hidden="1" x14ac:dyDescent="0.2">
      <c r="B138" s="81"/>
      <c r="C138" s="26"/>
      <c r="D138" s="27"/>
      <c r="M138" s="75"/>
    </row>
    <row r="139" spans="1:28" ht="14.25" hidden="1" customHeight="1" x14ac:dyDescent="0.2">
      <c r="B139" s="81"/>
      <c r="C139" s="26"/>
      <c r="D139" s="27"/>
      <c r="F139" s="77" t="s">
        <v>23</v>
      </c>
      <c r="I139" s="75" t="s">
        <v>24</v>
      </c>
      <c r="M139" s="49"/>
    </row>
    <row r="140" spans="1:28" ht="15" hidden="1" customHeight="1" x14ac:dyDescent="0.2">
      <c r="B140" s="81"/>
      <c r="C140" s="26"/>
      <c r="D140" s="27"/>
      <c r="F140" s="77" t="s">
        <v>22</v>
      </c>
      <c r="I140" s="75" t="s">
        <v>25</v>
      </c>
      <c r="M140" s="49"/>
    </row>
    <row r="141" spans="1:28" ht="15" hidden="1" customHeight="1" x14ac:dyDescent="0.2">
      <c r="B141" s="81"/>
      <c r="C141" s="26"/>
      <c r="D141" s="27"/>
      <c r="F141" s="77" t="s">
        <v>21</v>
      </c>
      <c r="I141" s="75" t="s">
        <v>33</v>
      </c>
      <c r="M141" s="49"/>
    </row>
    <row r="142" spans="1:28" ht="15" hidden="1" customHeight="1" x14ac:dyDescent="0.2">
      <c r="B142" s="81"/>
      <c r="C142" s="26"/>
      <c r="D142" s="27"/>
      <c r="M142" s="49"/>
    </row>
    <row r="143" spans="1:28" ht="15" hidden="1" customHeight="1" x14ac:dyDescent="0.2">
      <c r="B143" s="81"/>
      <c r="C143" s="26"/>
      <c r="D143" s="27"/>
      <c r="M143" s="49"/>
    </row>
    <row r="144" spans="1:28" ht="15.75" hidden="1" customHeight="1" x14ac:dyDescent="0.2">
      <c r="B144" s="81"/>
      <c r="C144" s="26"/>
      <c r="D144" s="27"/>
      <c r="Y144" s="31" t="s">
        <v>44</v>
      </c>
    </row>
    <row r="145" spans="2:25" ht="15" hidden="1" customHeight="1" x14ac:dyDescent="0.2">
      <c r="B145" s="81"/>
      <c r="C145" s="26"/>
      <c r="D145" s="27"/>
      <c r="Y145" s="31" t="s">
        <v>45</v>
      </c>
    </row>
    <row r="146" spans="2:25" ht="15" hidden="1" customHeight="1" x14ac:dyDescent="0.2">
      <c r="B146" s="81"/>
      <c r="C146" s="26"/>
      <c r="D146" s="27"/>
      <c r="Y146" s="31" t="s">
        <v>46</v>
      </c>
    </row>
    <row r="147" spans="2:25" ht="15" hidden="1" customHeight="1" x14ac:dyDescent="0.2">
      <c r="B147" s="81"/>
      <c r="C147" s="26"/>
      <c r="D147" s="27"/>
      <c r="Y147" s="31" t="s">
        <v>48</v>
      </c>
    </row>
    <row r="148" spans="2:25" ht="15" hidden="1" customHeight="1" x14ac:dyDescent="0.2">
      <c r="B148" s="81"/>
      <c r="C148" s="26"/>
      <c r="D148" s="27"/>
      <c r="Y148" s="31" t="s">
        <v>47</v>
      </c>
    </row>
    <row r="149" spans="2:25" ht="15" hidden="1" customHeight="1" x14ac:dyDescent="0.2">
      <c r="B149" s="81"/>
      <c r="C149" s="26"/>
      <c r="D149" s="27"/>
      <c r="O149" s="75" t="s">
        <v>14</v>
      </c>
      <c r="P149" s="75" t="s">
        <v>14</v>
      </c>
    </row>
    <row r="150" spans="2:25" ht="25.5" customHeight="1" x14ac:dyDescent="0.2">
      <c r="C150" s="48"/>
      <c r="D150" s="48"/>
    </row>
    <row r="151" spans="2:25" ht="33" customHeight="1" x14ac:dyDescent="0.2">
      <c r="B151" s="21"/>
      <c r="C151" s="21"/>
    </row>
    <row r="152" spans="2:25" ht="12.75" customHeight="1" x14ac:dyDescent="0.2"/>
    <row r="153" spans="2:25" ht="12.75" customHeight="1" x14ac:dyDescent="0.2"/>
    <row r="154" spans="2:25" ht="12.75" customHeight="1" x14ac:dyDescent="0.2"/>
    <row r="155" spans="2:25" ht="12.75" customHeight="1" x14ac:dyDescent="0.2"/>
    <row r="156" spans="2:25" ht="12.75" customHeight="1" x14ac:dyDescent="0.2"/>
    <row r="157" spans="2:25" ht="12.75" customHeight="1" x14ac:dyDescent="0.2"/>
    <row r="158" spans="2:25" ht="12.75" customHeight="1" x14ac:dyDescent="0.2"/>
    <row r="159" spans="2:25" ht="12.75" customHeight="1" x14ac:dyDescent="0.2"/>
    <row r="160" spans="2:25" ht="12.75" customHeight="1" x14ac:dyDescent="0.2"/>
  </sheetData>
  <mergeCells count="186">
    <mergeCell ref="X14:Y14"/>
    <mergeCell ref="X15:Y15"/>
    <mergeCell ref="W72:W74"/>
    <mergeCell ref="X72:X74"/>
    <mergeCell ref="W66:W68"/>
    <mergeCell ref="X66:X68"/>
    <mergeCell ref="C69:C71"/>
    <mergeCell ref="D69:D71"/>
    <mergeCell ref="G69:G71"/>
    <mergeCell ref="I69:I71"/>
    <mergeCell ref="M69:M71"/>
    <mergeCell ref="W69:W71"/>
    <mergeCell ref="X69:X71"/>
    <mergeCell ref="X59:X61"/>
    <mergeCell ref="D56:D58"/>
    <mergeCell ref="G56:G58"/>
    <mergeCell ref="I56:I58"/>
    <mergeCell ref="M56:M58"/>
    <mergeCell ref="W56:W58"/>
    <mergeCell ref="X56:X58"/>
    <mergeCell ref="C53:C55"/>
    <mergeCell ref="D53:D55"/>
    <mergeCell ref="G53:G55"/>
    <mergeCell ref="I53:I55"/>
    <mergeCell ref="B66:B74"/>
    <mergeCell ref="C66:C68"/>
    <mergeCell ref="D66:D68"/>
    <mergeCell ref="G66:G68"/>
    <mergeCell ref="I66:I68"/>
    <mergeCell ref="M66:M68"/>
    <mergeCell ref="C72:C74"/>
    <mergeCell ref="D72:D74"/>
    <mergeCell ref="G72:G74"/>
    <mergeCell ref="I72:I74"/>
    <mergeCell ref="M72:M74"/>
    <mergeCell ref="B62:B65"/>
    <mergeCell ref="C62:C65"/>
    <mergeCell ref="D62:D65"/>
    <mergeCell ref="G62:G65"/>
    <mergeCell ref="I62:I65"/>
    <mergeCell ref="M62:M65"/>
    <mergeCell ref="W62:W65"/>
    <mergeCell ref="X62:X65"/>
    <mergeCell ref="C59:C61"/>
    <mergeCell ref="D59:D61"/>
    <mergeCell ref="G59:G61"/>
    <mergeCell ref="I59:I61"/>
    <mergeCell ref="M59:M61"/>
    <mergeCell ref="W59:W61"/>
    <mergeCell ref="B45:B61"/>
    <mergeCell ref="C45:C48"/>
    <mergeCell ref="C49:C52"/>
    <mergeCell ref="X53:X55"/>
    <mergeCell ref="C56:C58"/>
    <mergeCell ref="M53:M55"/>
    <mergeCell ref="W53:W55"/>
    <mergeCell ref="D49:D52"/>
    <mergeCell ref="G49:G52"/>
    <mergeCell ref="I49:I52"/>
    <mergeCell ref="M49:M52"/>
    <mergeCell ref="W49:W52"/>
    <mergeCell ref="X49:X52"/>
    <mergeCell ref="X42:X44"/>
    <mergeCell ref="D45:D48"/>
    <mergeCell ref="G45:G48"/>
    <mergeCell ref="I45:I48"/>
    <mergeCell ref="M45:M48"/>
    <mergeCell ref="W45:W48"/>
    <mergeCell ref="X45:X48"/>
    <mergeCell ref="B39:B44"/>
    <mergeCell ref="C39:C41"/>
    <mergeCell ref="D39:D41"/>
    <mergeCell ref="G39:G41"/>
    <mergeCell ref="I39:I41"/>
    <mergeCell ref="M39:M41"/>
    <mergeCell ref="W39:W41"/>
    <mergeCell ref="X39:X41"/>
    <mergeCell ref="B36:B38"/>
    <mergeCell ref="C36:C38"/>
    <mergeCell ref="D36:D38"/>
    <mergeCell ref="G36:G38"/>
    <mergeCell ref="I36:I38"/>
    <mergeCell ref="M36:M38"/>
    <mergeCell ref="C42:C44"/>
    <mergeCell ref="D42:D44"/>
    <mergeCell ref="G42:G44"/>
    <mergeCell ref="I42:I44"/>
    <mergeCell ref="M42:M44"/>
    <mergeCell ref="W42:W44"/>
    <mergeCell ref="W36:W38"/>
    <mergeCell ref="X36:X38"/>
    <mergeCell ref="I30:I32"/>
    <mergeCell ref="M30:M32"/>
    <mergeCell ref="W30:W32"/>
    <mergeCell ref="X30:X32"/>
    <mergeCell ref="B33:B35"/>
    <mergeCell ref="C33:C35"/>
    <mergeCell ref="D33:D35"/>
    <mergeCell ref="G33:G35"/>
    <mergeCell ref="I33:I35"/>
    <mergeCell ref="M33:M35"/>
    <mergeCell ref="W33:W35"/>
    <mergeCell ref="X33:X35"/>
    <mergeCell ref="X21:X23"/>
    <mergeCell ref="B24:B32"/>
    <mergeCell ref="C24:C26"/>
    <mergeCell ref="G24:G26"/>
    <mergeCell ref="I24:I26"/>
    <mergeCell ref="M24:M26"/>
    <mergeCell ref="W24:W26"/>
    <mergeCell ref="X24:X26"/>
    <mergeCell ref="C27:C29"/>
    <mergeCell ref="D27:D29"/>
    <mergeCell ref="B21:B23"/>
    <mergeCell ref="C21:C23"/>
    <mergeCell ref="G21:G23"/>
    <mergeCell ref="I21:I23"/>
    <mergeCell ref="M21:M23"/>
    <mergeCell ref="W21:W23"/>
    <mergeCell ref="G27:G29"/>
    <mergeCell ref="I27:I29"/>
    <mergeCell ref="M27:M29"/>
    <mergeCell ref="W27:W29"/>
    <mergeCell ref="X27:X29"/>
    <mergeCell ref="C30:C32"/>
    <mergeCell ref="D30:D32"/>
    <mergeCell ref="G30:G32"/>
    <mergeCell ref="W16:W17"/>
    <mergeCell ref="X16:Y16"/>
    <mergeCell ref="X17:Y17"/>
    <mergeCell ref="C18:C20"/>
    <mergeCell ref="G18:G20"/>
    <mergeCell ref="I18:I20"/>
    <mergeCell ref="M18:M20"/>
    <mergeCell ref="W18:W20"/>
    <mergeCell ref="X18:X20"/>
    <mergeCell ref="A12:A13"/>
    <mergeCell ref="B12:B13"/>
    <mergeCell ref="C12:C13"/>
    <mergeCell ref="D12:D13"/>
    <mergeCell ref="L12:L13"/>
    <mergeCell ref="M12:M13"/>
    <mergeCell ref="X11:Y11"/>
    <mergeCell ref="X9:Y9"/>
    <mergeCell ref="X10:Y10"/>
    <mergeCell ref="N12:N13"/>
    <mergeCell ref="V12:V13"/>
    <mergeCell ref="X12:Y13"/>
    <mergeCell ref="A7:A8"/>
    <mergeCell ref="B7:B8"/>
    <mergeCell ref="C7:C8"/>
    <mergeCell ref="D7:D8"/>
    <mergeCell ref="E7:E8"/>
    <mergeCell ref="F7:F8"/>
    <mergeCell ref="A5:M5"/>
    <mergeCell ref="N5:Y5"/>
    <mergeCell ref="A6:B6"/>
    <mergeCell ref="C6:D6"/>
    <mergeCell ref="F6:M6"/>
    <mergeCell ref="N6:Q6"/>
    <mergeCell ref="T6:Y6"/>
    <mergeCell ref="S7:S8"/>
    <mergeCell ref="T7:T8"/>
    <mergeCell ref="X7:Y8"/>
    <mergeCell ref="G7:M7"/>
    <mergeCell ref="N7:N8"/>
    <mergeCell ref="O7:O8"/>
    <mergeCell ref="P7:P8"/>
    <mergeCell ref="Q7:Q8"/>
    <mergeCell ref="R7:R8"/>
    <mergeCell ref="P3:W3"/>
    <mergeCell ref="X3:AB3"/>
    <mergeCell ref="C4:G4"/>
    <mergeCell ref="I4:M4"/>
    <mergeCell ref="P4:W4"/>
    <mergeCell ref="X4:AB4"/>
    <mergeCell ref="A1:B4"/>
    <mergeCell ref="C1:G2"/>
    <mergeCell ref="I1:M1"/>
    <mergeCell ref="N1:O4"/>
    <mergeCell ref="P1:W2"/>
    <mergeCell ref="X1:AB1"/>
    <mergeCell ref="I2:M2"/>
    <mergeCell ref="X2:AB2"/>
    <mergeCell ref="C3:G3"/>
    <mergeCell ref="I3:M3"/>
  </mergeCells>
  <conditionalFormatting sqref="G9:G11 H9:H13 I10">
    <cfRule type="containsText" dxfId="24" priority="22" operator="containsText" text="Baja">
      <formula>NOT(ISERROR(SEARCH("Baja",G9)))</formula>
    </cfRule>
  </conditionalFormatting>
  <conditionalFormatting sqref="H9:H13 G9:G15 I10">
    <cfRule type="containsText" dxfId="23" priority="20" operator="containsText" text="Media">
      <formula>NOT(ISERROR(SEARCH("Media",G9)))</formula>
    </cfRule>
    <cfRule type="containsText" dxfId="22" priority="21" operator="containsText" text="Alta">
      <formula>NOT(ISERROR(SEARCH("Alta",G9)))</formula>
    </cfRule>
  </conditionalFormatting>
  <conditionalFormatting sqref="I9:I15">
    <cfRule type="containsText" dxfId="21" priority="12" operator="containsText" text="Catastrófico">
      <formula>NOT(ISERROR(SEARCH("Catastrófico",I9)))</formula>
    </cfRule>
  </conditionalFormatting>
  <conditionalFormatting sqref="I9:I135">
    <cfRule type="containsText" dxfId="20" priority="13" operator="containsText" text="Catastrofico">
      <formula>NOT(ISERROR(SEARCH("Catastrofico",I9)))</formula>
    </cfRule>
    <cfRule type="containsText" dxfId="19" priority="14" operator="containsText" text="Moderado">
      <formula>NOT(ISERROR(SEARCH("Moderado",I9)))</formula>
    </cfRule>
    <cfRule type="containsText" dxfId="18" priority="15" operator="containsText" text="Leve">
      <formula>NOT(ISERROR(SEARCH("Leve",I9)))</formula>
    </cfRule>
  </conditionalFormatting>
  <conditionalFormatting sqref="I10 H9:H13 G9:G15">
    <cfRule type="containsText" dxfId="17" priority="19" operator="containsText" text="Baja">
      <formula>NOT(ISERROR(SEARCH("Baja",G9)))</formula>
    </cfRule>
  </conditionalFormatting>
  <conditionalFormatting sqref="I9:M10 I11:L15 M11:M12 M14:M15">
    <cfRule type="containsText" dxfId="16" priority="16" operator="containsText" text="Bajo">
      <formula>NOT(ISERROR(SEARCH("Bajo",I9)))</formula>
    </cfRule>
  </conditionalFormatting>
  <conditionalFormatting sqref="I9:M10 M11:M12 I11:L15 M14:M15">
    <cfRule type="containsText" dxfId="15" priority="17" operator="containsText" text="Medio">
      <formula>NOT(ISERROR(SEARCH("Medio",I9)))</formula>
    </cfRule>
    <cfRule type="containsText" dxfId="14" priority="18" operator="containsText" text="Alto">
      <formula>NOT(ISERROR(SEARCH("Alto",I9)))</formula>
    </cfRule>
  </conditionalFormatting>
  <conditionalFormatting sqref="M9:M12 M14:M15">
    <cfRule type="containsText" dxfId="13" priority="6" operator="containsText" text="Inaceptable">
      <formula>NOT(ISERROR(SEARCH("Inaceptable",M9)))</formula>
    </cfRule>
    <cfRule type="containsText" dxfId="12" priority="7" operator="containsText" text="Importante">
      <formula>NOT(ISERROR(SEARCH("Importante",M9)))</formula>
    </cfRule>
    <cfRule type="containsText" dxfId="11" priority="8" operator="containsText" text="Moderado">
      <formula>NOT(ISERROR(SEARCH("Moderado",M9)))</formula>
    </cfRule>
    <cfRule type="containsText" dxfId="10" priority="9" operator="containsText" text="Moderado">
      <formula>NOT(ISERROR(SEARCH("Moderado",M9)))</formula>
    </cfRule>
    <cfRule type="containsText" dxfId="9" priority="10" operator="containsText" text="Tolerable">
      <formula>NOT(ISERROR(SEARCH("Tolerable",M9)))</formula>
    </cfRule>
    <cfRule type="containsText" dxfId="8" priority="11" operator="containsText" text="Aceptable">
      <formula>NOT(ISERROR(SEARCH("Aceptable",M9)))</formula>
    </cfRule>
  </conditionalFormatting>
  <conditionalFormatting sqref="W9:W15">
    <cfRule type="containsText" dxfId="7" priority="1" operator="containsText" text="Inaceptable">
      <formula>NOT(ISERROR(SEARCH("Inaceptable",W9)))</formula>
    </cfRule>
    <cfRule type="containsText" dxfId="6" priority="2" operator="containsText" text="Importante">
      <formula>NOT(ISERROR(SEARCH("Importante",W9)))</formula>
    </cfRule>
    <cfRule type="containsText" dxfId="5" priority="3" operator="containsText" text="Moderado">
      <formula>NOT(ISERROR(SEARCH("Moderado",W9)))</formula>
    </cfRule>
    <cfRule type="containsText" dxfId="4" priority="4" operator="containsText" text="Tolerable">
      <formula>NOT(ISERROR(SEARCH("Tolerable",W9)))</formula>
    </cfRule>
    <cfRule type="containsText" dxfId="3" priority="5" operator="containsText" text="Aceptable">
      <formula>NOT(ISERROR(SEARCH("Aceptable",W9)))</formula>
    </cfRule>
    <cfRule type="containsText" dxfId="2" priority="23" operator="containsText" text="Medio">
      <formula>NOT(ISERROR(SEARCH("Medio",W9)))</formula>
    </cfRule>
    <cfRule type="containsText" dxfId="1" priority="24" operator="containsText" text="Alto">
      <formula>NOT(ISERROR(SEARCH("Alto",W9)))</formula>
    </cfRule>
    <cfRule type="containsText" dxfId="0" priority="25" operator="containsText" text="Bajo">
      <formula>NOT(ISERROR(SEARCH("Bajo",W9)))</formula>
    </cfRule>
  </conditionalFormatting>
  <dataValidations count="6">
    <dataValidation type="list" allowBlank="1" showInputMessage="1" showErrorMessage="1" sqref="X9:X12" xr:uid="{D116832C-9394-4491-9E9C-819A8ED587F2}">
      <formula1>$Y$144:$Y$148</formula1>
    </dataValidation>
    <dataValidation type="list" allowBlank="1" showInputMessage="1" showErrorMessage="1" sqref="G9:G15" xr:uid="{6DA367BF-91E3-4A58-BD2E-379BB185D58E}">
      <formula1>$F$139:$F$141</formula1>
    </dataValidation>
    <dataValidation type="list" allowBlank="1" showInputMessage="1" showErrorMessage="1" sqref="O14:P15 P9:P13" xr:uid="{84EEDE2C-2C54-4D17-AD97-9005BCCCD5D9}">
      <formula1>$P$149:$P$150</formula1>
    </dataValidation>
    <dataValidation type="list" allowBlank="1" showInputMessage="1" showErrorMessage="1" sqref="O9:O13" xr:uid="{931AE92F-5E88-47E7-BC81-FB89117488E4}">
      <formula1>$O$149:$O$150</formula1>
    </dataValidation>
    <dataValidation type="list" allowBlank="1" showInputMessage="1" showErrorMessage="1" sqref="I9:I15" xr:uid="{C2D91396-59AB-4C63-BC83-33DDFBA414B7}">
      <formula1>$I$139:$I$141</formula1>
    </dataValidation>
    <dataValidation type="list" allowBlank="1" showInputMessage="1" showErrorMessage="1" sqref="D9:D15" xr:uid="{C1A14BC6-E329-47C5-A067-856313E63793}">
      <formula1>$D$18:$D$24</formula1>
    </dataValidation>
  </dataValidations>
  <hyperlinks>
    <hyperlink ref="I8" location="'Estructura de Riesgos FP'!F3" display="Impacto" xr:uid="{99073919-C039-4E64-8346-E1EB0542201A}"/>
    <hyperlink ref="G8" location="'Estructura de Riesgos FP'!E3" display="Probabilidad" xr:uid="{76311CC8-2C5E-4277-833C-B9B0E226F95E}"/>
  </hyperlink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Tabla de valoración</vt:lpstr>
      <vt:lpstr>LAB CLÍNICO</vt:lpstr>
      <vt:lpstr>PATOLOGIA</vt:lpstr>
      <vt:lpstr>IMAGENES 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Laboratorio</cp:lastModifiedBy>
  <cp:lastPrinted>2018-11-08T15:50:53Z</cp:lastPrinted>
  <dcterms:created xsi:type="dcterms:W3CDTF">2018-09-28T16:14:14Z</dcterms:created>
  <dcterms:modified xsi:type="dcterms:W3CDTF">2024-01-26T14:32:56Z</dcterms:modified>
</cp:coreProperties>
</file>